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backupFile="1" checkCompatibility="1" defaultThemeVersion="124226"/>
  <bookViews>
    <workbookView xWindow="0" yWindow="0" windowWidth="28800" windowHeight="11835" activeTab="24"/>
  </bookViews>
  <sheets>
    <sheet name="Części" sheetId="5" r:id="rId1"/>
    <sheet name="1" sheetId="2" r:id="rId2"/>
    <sheet name="2" sheetId="3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6" r:id="rId13"/>
    <sheet name="13" sheetId="17" r:id="rId14"/>
    <sheet name="14" sheetId="18" r:id="rId15"/>
    <sheet name="15" sheetId="19" r:id="rId16"/>
    <sheet name="16" sheetId="20" r:id="rId17"/>
    <sheet name="17" sheetId="21" r:id="rId18"/>
    <sheet name="18" sheetId="22" r:id="rId19"/>
    <sheet name="19" sheetId="23" r:id="rId20"/>
    <sheet name="20" sheetId="24" r:id="rId21"/>
    <sheet name="21" sheetId="25" r:id="rId22"/>
    <sheet name="22" sheetId="26" r:id="rId23"/>
    <sheet name="23" sheetId="27" r:id="rId24"/>
    <sheet name="24" sheetId="28" r:id="rId25"/>
  </sheets>
  <definedNames>
    <definedName name="_xlnm.Print_Area" localSheetId="1">'1'!$A$1:$M$37</definedName>
    <definedName name="_xlnm.Print_Area" localSheetId="10">'10'!$A$1:$O$52</definedName>
    <definedName name="_xlnm.Print_Area" localSheetId="11">'11'!$A$1:$M$43</definedName>
    <definedName name="_xlnm.Print_Area" localSheetId="12">'12'!$A$1:$O$72</definedName>
    <definedName name="_xlnm.Print_Area" localSheetId="13">'13'!$A$1:$O$58</definedName>
    <definedName name="_xlnm.Print_Area" localSheetId="14">'14'!$A$1:$M$28</definedName>
    <definedName name="_xlnm.Print_Area" localSheetId="15">'15'!$A$1:$M$45</definedName>
    <definedName name="_xlnm.Print_Area" localSheetId="16">'16'!$A$1:$O$52</definedName>
    <definedName name="_xlnm.Print_Area" localSheetId="17">'17'!$A$1:$M$37</definedName>
    <definedName name="_xlnm.Print_Area" localSheetId="18">'18'!$A$1:$O$38</definedName>
    <definedName name="_xlnm.Print_Area" localSheetId="19">'19'!$A$1:$O$38</definedName>
    <definedName name="_xlnm.Print_Area" localSheetId="2">'2'!$A$1:$O$38</definedName>
    <definedName name="_xlnm.Print_Area" localSheetId="20">'20'!$A$1:$M$38</definedName>
    <definedName name="_xlnm.Print_Area" localSheetId="21">'21'!$A$1:$O$48</definedName>
    <definedName name="_xlnm.Print_Area" localSheetId="22">'22'!$A$1:$M$40</definedName>
    <definedName name="_xlnm.Print_Area" localSheetId="23">'23'!$A$1:$O$38</definedName>
    <definedName name="_xlnm.Print_Area" localSheetId="24">'24'!$A$1:$M$40</definedName>
    <definedName name="_xlnm.Print_Area" localSheetId="3">'3'!$A$1:$M$31</definedName>
    <definedName name="_xlnm.Print_Area" localSheetId="4">'4'!$A$1:$O$52</definedName>
    <definedName name="_xlnm.Print_Area" localSheetId="5">'5'!$A$1:$O$38</definedName>
    <definedName name="_xlnm.Print_Area" localSheetId="6">'6'!$A$1:$M$47</definedName>
    <definedName name="_xlnm.Print_Area" localSheetId="7">'7'!$A$1:$M$43</definedName>
    <definedName name="_xlnm.Print_Area" localSheetId="8">'8'!$A$1:$O$48</definedName>
    <definedName name="_xlnm.Print_Area" localSheetId="9">'9'!$A$1:$O$38</definedName>
  </definedNames>
  <calcPr calcId="152511" iterateDelta="1E-4"/>
</workbook>
</file>

<file path=xl/calcChain.xml><?xml version="1.0" encoding="utf-8"?>
<calcChain xmlns="http://schemas.openxmlformats.org/spreadsheetml/2006/main">
  <c r="H32" i="28" l="1"/>
  <c r="K31" i="28"/>
  <c r="M31" i="28" s="1"/>
  <c r="L31" i="28" s="1"/>
  <c r="K30" i="28"/>
  <c r="M30" i="28" s="1"/>
  <c r="L30" i="28" s="1"/>
  <c r="K29" i="28"/>
  <c r="M29" i="28" s="1"/>
  <c r="L29" i="28" s="1"/>
  <c r="K28" i="28"/>
  <c r="M28" i="28" s="1"/>
  <c r="L28" i="28" s="1"/>
  <c r="K27" i="28"/>
  <c r="M27" i="28" s="1"/>
  <c r="L27" i="28" s="1"/>
  <c r="K26" i="28"/>
  <c r="M26" i="28" s="1"/>
  <c r="L26" i="28" s="1"/>
  <c r="K25" i="28"/>
  <c r="M25" i="28" s="1"/>
  <c r="L25" i="28" s="1"/>
  <c r="K24" i="28"/>
  <c r="M24" i="28" s="1"/>
  <c r="L24" i="28" s="1"/>
  <c r="K23" i="28"/>
  <c r="M23" i="28" s="1"/>
  <c r="L23" i="28" s="1"/>
  <c r="K22" i="28"/>
  <c r="M22" i="28" s="1"/>
  <c r="L22" i="28" s="1"/>
  <c r="K21" i="28"/>
  <c r="M21" i="28" s="1"/>
  <c r="L21" i="28" s="1"/>
  <c r="K20" i="28"/>
  <c r="M20" i="28" s="1"/>
  <c r="L20" i="28" s="1"/>
  <c r="K19" i="28"/>
  <c r="M19" i="28" s="1"/>
  <c r="L19" i="28" s="1"/>
  <c r="K18" i="28"/>
  <c r="M18" i="28" s="1"/>
  <c r="L18" i="28" s="1"/>
  <c r="K17" i="28"/>
  <c r="K32" i="28" l="1"/>
  <c r="M17" i="28"/>
  <c r="L17" i="28" s="1"/>
  <c r="L32" i="28" s="1"/>
  <c r="M32" i="28" l="1"/>
  <c r="O23" i="27"/>
  <c r="N23" i="27" s="1"/>
  <c r="M23" i="27"/>
  <c r="H22" i="27"/>
  <c r="M22" i="27" s="1"/>
  <c r="O22" i="27" s="1"/>
  <c r="N22" i="27" s="1"/>
  <c r="M21" i="27"/>
  <c r="O21" i="27" s="1"/>
  <c r="N21" i="27" s="1"/>
  <c r="M20" i="27"/>
  <c r="O20" i="27" s="1"/>
  <c r="N20" i="27" s="1"/>
  <c r="H19" i="27"/>
  <c r="M19" i="27" s="1"/>
  <c r="M17" i="27"/>
  <c r="M18" i="27" s="1"/>
  <c r="K31" i="26"/>
  <c r="M31" i="26" s="1"/>
  <c r="L31" i="26" s="1"/>
  <c r="H32" i="26"/>
  <c r="K30" i="26"/>
  <c r="M30" i="26" s="1"/>
  <c r="L30" i="26" s="1"/>
  <c r="K29" i="26"/>
  <c r="M29" i="26" s="1"/>
  <c r="L29" i="26" s="1"/>
  <c r="K28" i="26"/>
  <c r="M28" i="26" s="1"/>
  <c r="L28" i="26" s="1"/>
  <c r="K27" i="26"/>
  <c r="M27" i="26" s="1"/>
  <c r="L27" i="26" s="1"/>
  <c r="K26" i="26"/>
  <c r="M26" i="26" s="1"/>
  <c r="L26" i="26" s="1"/>
  <c r="K25" i="26"/>
  <c r="M25" i="26" s="1"/>
  <c r="L25" i="26" s="1"/>
  <c r="K24" i="26"/>
  <c r="M24" i="26" s="1"/>
  <c r="L24" i="26" s="1"/>
  <c r="K23" i="26"/>
  <c r="M23" i="26" s="1"/>
  <c r="L23" i="26" s="1"/>
  <c r="K22" i="26"/>
  <c r="M22" i="26" s="1"/>
  <c r="L22" i="26" s="1"/>
  <c r="K21" i="26"/>
  <c r="M21" i="26" s="1"/>
  <c r="L21" i="26" s="1"/>
  <c r="K20" i="26"/>
  <c r="M20" i="26" s="1"/>
  <c r="L20" i="26" s="1"/>
  <c r="K19" i="26"/>
  <c r="M19" i="26" s="1"/>
  <c r="L19" i="26" s="1"/>
  <c r="K17" i="26"/>
  <c r="M17" i="26" s="1"/>
  <c r="L17" i="26" s="1"/>
  <c r="O17" i="27" l="1"/>
  <c r="M24" i="27"/>
  <c r="M25" i="27" s="1"/>
  <c r="M29" i="27" s="1"/>
  <c r="M30" i="27" s="1"/>
  <c r="O19" i="27"/>
  <c r="K18" i="26"/>
  <c r="N17" i="27" l="1"/>
  <c r="N18" i="27" s="1"/>
  <c r="O18" i="27"/>
  <c r="N19" i="27"/>
  <c r="N24" i="27" s="1"/>
  <c r="O24" i="27"/>
  <c r="O25" i="27" s="1"/>
  <c r="O29" i="27" s="1"/>
  <c r="O30" i="27" s="1"/>
  <c r="K32" i="26"/>
  <c r="M18" i="26"/>
  <c r="N25" i="27" l="1"/>
  <c r="N29" i="27" s="1"/>
  <c r="N30" i="27" s="1"/>
  <c r="L18" i="26"/>
  <c r="L32" i="26" s="1"/>
  <c r="M32" i="26"/>
  <c r="M39" i="25" l="1"/>
  <c r="M38" i="25"/>
  <c r="O32" i="25"/>
  <c r="N32" i="25" s="1"/>
  <c r="M32" i="25"/>
  <c r="H31" i="25"/>
  <c r="M31" i="25" s="1"/>
  <c r="O31" i="25" s="1"/>
  <c r="N31" i="25" s="1"/>
  <c r="M30" i="25"/>
  <c r="O30" i="25" s="1"/>
  <c r="N30" i="25" s="1"/>
  <c r="M29" i="25"/>
  <c r="O29" i="25" s="1"/>
  <c r="N29" i="25" s="1"/>
  <c r="H28" i="25"/>
  <c r="M28" i="25" s="1"/>
  <c r="M26" i="25"/>
  <c r="M27" i="25" s="1"/>
  <c r="M23" i="25"/>
  <c r="O23" i="25" s="1"/>
  <c r="N23" i="25" s="1"/>
  <c r="H22" i="25"/>
  <c r="M22" i="25" s="1"/>
  <c r="O22" i="25" s="1"/>
  <c r="N22" i="25" s="1"/>
  <c r="M21" i="25"/>
  <c r="O21" i="25" s="1"/>
  <c r="N21" i="25" s="1"/>
  <c r="M20" i="25"/>
  <c r="O20" i="25" s="1"/>
  <c r="N20" i="25" s="1"/>
  <c r="H19" i="25"/>
  <c r="M19" i="25" s="1"/>
  <c r="M17" i="25"/>
  <c r="M18" i="25" s="1"/>
  <c r="O26" i="25" l="1"/>
  <c r="O17" i="25"/>
  <c r="O18" i="25" s="1"/>
  <c r="O19" i="25"/>
  <c r="M24" i="25"/>
  <c r="M25" i="25" s="1"/>
  <c r="M33" i="25"/>
  <c r="M34" i="25" s="1"/>
  <c r="O28" i="25"/>
  <c r="N17" i="25"/>
  <c r="N18" i="25" s="1"/>
  <c r="N26" i="25" l="1"/>
  <c r="N27" i="25" s="1"/>
  <c r="O27" i="25"/>
  <c r="O24" i="25"/>
  <c r="O25" i="25" s="1"/>
  <c r="O38" i="25" s="1"/>
  <c r="N19" i="25"/>
  <c r="N24" i="25" s="1"/>
  <c r="N25" i="25" s="1"/>
  <c r="N38" i="25" s="1"/>
  <c r="N28" i="25"/>
  <c r="N33" i="25" s="1"/>
  <c r="N34" i="25" s="1"/>
  <c r="N39" i="25" s="1"/>
  <c r="O33" i="25"/>
  <c r="O34" i="25" s="1"/>
  <c r="O39" i="25" s="1"/>
  <c r="M40" i="25"/>
  <c r="O40" i="25" l="1"/>
  <c r="N40" i="25"/>
  <c r="K29" i="24" l="1"/>
  <c r="M29" i="24" s="1"/>
  <c r="L29" i="24" s="1"/>
  <c r="K28" i="24"/>
  <c r="M28" i="24" s="1"/>
  <c r="L28" i="24" s="1"/>
  <c r="K27" i="24"/>
  <c r="M27" i="24" s="1"/>
  <c r="L27" i="24" s="1"/>
  <c r="H30" i="24" l="1"/>
  <c r="K26" i="24"/>
  <c r="M26" i="24" s="1"/>
  <c r="L26" i="24" s="1"/>
  <c r="K25" i="24"/>
  <c r="M25" i="24" s="1"/>
  <c r="L25" i="24" s="1"/>
  <c r="K24" i="24"/>
  <c r="M24" i="24" s="1"/>
  <c r="L24" i="24" s="1"/>
  <c r="K23" i="24"/>
  <c r="M23" i="24" s="1"/>
  <c r="L23" i="24" s="1"/>
  <c r="K22" i="24"/>
  <c r="M22" i="24" s="1"/>
  <c r="L22" i="24" s="1"/>
  <c r="K21" i="24"/>
  <c r="M21" i="24" s="1"/>
  <c r="L21" i="24" s="1"/>
  <c r="K20" i="24"/>
  <c r="M20" i="24" s="1"/>
  <c r="L20" i="24" s="1"/>
  <c r="K19" i="24"/>
  <c r="M19" i="24" s="1"/>
  <c r="L19" i="24" s="1"/>
  <c r="K18" i="24"/>
  <c r="M18" i="24" s="1"/>
  <c r="L18" i="24" s="1"/>
  <c r="K17" i="24"/>
  <c r="M17" i="24" s="1"/>
  <c r="M30" i="24" l="1"/>
  <c r="K30" i="24"/>
  <c r="L17" i="24"/>
  <c r="L30" i="24" s="1"/>
  <c r="M23" i="23" l="1"/>
  <c r="O23" i="23" s="1"/>
  <c r="N23" i="23" s="1"/>
  <c r="H22" i="23"/>
  <c r="M22" i="23" s="1"/>
  <c r="O22" i="23" s="1"/>
  <c r="N22" i="23" s="1"/>
  <c r="M21" i="23"/>
  <c r="O21" i="23" s="1"/>
  <c r="N21" i="23" s="1"/>
  <c r="M20" i="23"/>
  <c r="O20" i="23" s="1"/>
  <c r="N20" i="23" s="1"/>
  <c r="H19" i="23"/>
  <c r="M19" i="23" s="1"/>
  <c r="M17" i="23"/>
  <c r="M18" i="23" s="1"/>
  <c r="M23" i="22"/>
  <c r="O23" i="22" s="1"/>
  <c r="N23" i="22" s="1"/>
  <c r="H22" i="22"/>
  <c r="M22" i="22" s="1"/>
  <c r="O22" i="22" s="1"/>
  <c r="N22" i="22" s="1"/>
  <c r="M21" i="22"/>
  <c r="O21" i="22" s="1"/>
  <c r="N21" i="22" s="1"/>
  <c r="M20" i="22"/>
  <c r="O20" i="22" s="1"/>
  <c r="N20" i="22" s="1"/>
  <c r="H19" i="22"/>
  <c r="M19" i="22" s="1"/>
  <c r="M17" i="22"/>
  <c r="O17" i="22" s="1"/>
  <c r="O17" i="23" l="1"/>
  <c r="O18" i="23" s="1"/>
  <c r="O19" i="23"/>
  <c r="M24" i="23"/>
  <c r="M25" i="23" s="1"/>
  <c r="M29" i="23" s="1"/>
  <c r="M30" i="23" s="1"/>
  <c r="N17" i="23"/>
  <c r="N18" i="23" s="1"/>
  <c r="M18" i="22"/>
  <c r="M24" i="22"/>
  <c r="O18" i="22"/>
  <c r="N17" i="22"/>
  <c r="N18" i="22" s="1"/>
  <c r="M25" i="22"/>
  <c r="M29" i="22" s="1"/>
  <c r="M30" i="22" s="1"/>
  <c r="O19" i="22"/>
  <c r="K28" i="21"/>
  <c r="M28" i="21" s="1"/>
  <c r="L28" i="21" s="1"/>
  <c r="O24" i="23" l="1"/>
  <c r="O25" i="23" s="1"/>
  <c r="O29" i="23" s="1"/>
  <c r="O30" i="23" s="1"/>
  <c r="N19" i="23"/>
  <c r="N24" i="23" s="1"/>
  <c r="N25" i="23" s="1"/>
  <c r="N29" i="23" s="1"/>
  <c r="N30" i="23" s="1"/>
  <c r="O24" i="22"/>
  <c r="O25" i="22" s="1"/>
  <c r="O29" i="22" s="1"/>
  <c r="O30" i="22" s="1"/>
  <c r="N19" i="22"/>
  <c r="N24" i="22" s="1"/>
  <c r="N25" i="22" s="1"/>
  <c r="N29" i="22" s="1"/>
  <c r="N30" i="22" s="1"/>
  <c r="H29" i="21"/>
  <c r="K27" i="21"/>
  <c r="M27" i="21" s="1"/>
  <c r="L27" i="21" s="1"/>
  <c r="K26" i="21"/>
  <c r="M26" i="21" s="1"/>
  <c r="L26" i="21" s="1"/>
  <c r="K25" i="21"/>
  <c r="M25" i="21" s="1"/>
  <c r="L25" i="21" s="1"/>
  <c r="K24" i="21"/>
  <c r="M24" i="21" s="1"/>
  <c r="L24" i="21" s="1"/>
  <c r="K23" i="21"/>
  <c r="M23" i="21" s="1"/>
  <c r="L23" i="21" s="1"/>
  <c r="K22" i="21"/>
  <c r="M22" i="21" s="1"/>
  <c r="L22" i="21" s="1"/>
  <c r="K21" i="21"/>
  <c r="M21" i="21" s="1"/>
  <c r="L21" i="21" s="1"/>
  <c r="K20" i="21"/>
  <c r="M20" i="21" s="1"/>
  <c r="L20" i="21" s="1"/>
  <c r="K19" i="21"/>
  <c r="M19" i="21" s="1"/>
  <c r="L19" i="21" s="1"/>
  <c r="K18" i="21"/>
  <c r="M18" i="21" s="1"/>
  <c r="L18" i="21" s="1"/>
  <c r="K17" i="21"/>
  <c r="M17" i="21" s="1"/>
  <c r="L17" i="21" s="1"/>
  <c r="K29" i="21" l="1"/>
  <c r="L29" i="21"/>
  <c r="M29" i="21"/>
  <c r="M36" i="20" l="1"/>
  <c r="O36" i="20" s="1"/>
  <c r="N36" i="20" s="1"/>
  <c r="O34" i="20"/>
  <c r="N34" i="20"/>
  <c r="M34" i="20"/>
  <c r="M33" i="20"/>
  <c r="O33" i="20" s="1"/>
  <c r="N33" i="20" s="1"/>
  <c r="H32" i="20"/>
  <c r="M32" i="20" s="1"/>
  <c r="O32" i="20" s="1"/>
  <c r="N32" i="20" s="1"/>
  <c r="H31" i="20"/>
  <c r="M31" i="20" s="1"/>
  <c r="O31" i="20" s="1"/>
  <c r="N31" i="20" s="1"/>
  <c r="H30" i="20"/>
  <c r="M28" i="20"/>
  <c r="O28" i="20" s="1"/>
  <c r="N28" i="20" s="1"/>
  <c r="M27" i="20"/>
  <c r="O27" i="20" s="1"/>
  <c r="N27" i="20" s="1"/>
  <c r="M26" i="20"/>
  <c r="O26" i="20" s="1"/>
  <c r="M23" i="20"/>
  <c r="O23" i="20" s="1"/>
  <c r="N23" i="20" s="1"/>
  <c r="H22" i="20"/>
  <c r="M22" i="20" s="1"/>
  <c r="O22" i="20" s="1"/>
  <c r="N22" i="20" s="1"/>
  <c r="M21" i="20"/>
  <c r="O21" i="20" s="1"/>
  <c r="N21" i="20" s="1"/>
  <c r="M20" i="20"/>
  <c r="O20" i="20" s="1"/>
  <c r="N20" i="20" s="1"/>
  <c r="H19" i="20"/>
  <c r="M19" i="20" s="1"/>
  <c r="M18" i="20"/>
  <c r="O17" i="20"/>
  <c r="N17" i="20" s="1"/>
  <c r="N18" i="20" s="1"/>
  <c r="M17" i="20"/>
  <c r="H35" i="20" l="1"/>
  <c r="M35" i="20" s="1"/>
  <c r="O35" i="20" s="1"/>
  <c r="N35" i="20" s="1"/>
  <c r="H41" i="20"/>
  <c r="O18" i="20"/>
  <c r="M24" i="20"/>
  <c r="M25" i="20" s="1"/>
  <c r="M42" i="20" s="1"/>
  <c r="O19" i="20"/>
  <c r="O29" i="20"/>
  <c r="N26" i="20"/>
  <c r="N29" i="20" s="1"/>
  <c r="M29" i="20"/>
  <c r="M30" i="20"/>
  <c r="K19" i="19"/>
  <c r="M19" i="19" s="1"/>
  <c r="L19" i="19" s="1"/>
  <c r="K18" i="19"/>
  <c r="M18" i="19" s="1"/>
  <c r="L18" i="19" s="1"/>
  <c r="H37" i="19"/>
  <c r="K36" i="19"/>
  <c r="M36" i="19" s="1"/>
  <c r="L36" i="19" s="1"/>
  <c r="K35" i="19"/>
  <c r="M35" i="19" s="1"/>
  <c r="L35" i="19" s="1"/>
  <c r="K34" i="19"/>
  <c r="M34" i="19" s="1"/>
  <c r="L34" i="19" s="1"/>
  <c r="K33" i="19"/>
  <c r="M33" i="19" s="1"/>
  <c r="L33" i="19" s="1"/>
  <c r="K32" i="19"/>
  <c r="M32" i="19" s="1"/>
  <c r="L32" i="19" s="1"/>
  <c r="K31" i="19"/>
  <c r="M31" i="19" s="1"/>
  <c r="L31" i="19" s="1"/>
  <c r="K30" i="19"/>
  <c r="M30" i="19" s="1"/>
  <c r="L30" i="19" s="1"/>
  <c r="K29" i="19"/>
  <c r="M29" i="19" s="1"/>
  <c r="L29" i="19" s="1"/>
  <c r="K28" i="19"/>
  <c r="M28" i="19" s="1"/>
  <c r="L28" i="19" s="1"/>
  <c r="K27" i="19"/>
  <c r="M27" i="19" s="1"/>
  <c r="L27" i="19" s="1"/>
  <c r="K26" i="19"/>
  <c r="M26" i="19" s="1"/>
  <c r="L26" i="19" s="1"/>
  <c r="K25" i="19"/>
  <c r="M25" i="19" s="1"/>
  <c r="L25" i="19" s="1"/>
  <c r="K24" i="19"/>
  <c r="M24" i="19" s="1"/>
  <c r="L24" i="19" s="1"/>
  <c r="K23" i="19"/>
  <c r="M23" i="19" s="1"/>
  <c r="L23" i="19" s="1"/>
  <c r="K22" i="19"/>
  <c r="M22" i="19" s="1"/>
  <c r="L22" i="19" s="1"/>
  <c r="K21" i="19"/>
  <c r="M21" i="19" s="1"/>
  <c r="L21" i="19" s="1"/>
  <c r="K20" i="19"/>
  <c r="M20" i="19" s="1"/>
  <c r="L20" i="19" s="1"/>
  <c r="K17" i="19"/>
  <c r="M17" i="19" s="1"/>
  <c r="O30" i="20" l="1"/>
  <c r="M37" i="20"/>
  <c r="M38" i="20" s="1"/>
  <c r="M43" i="20" s="1"/>
  <c r="M44" i="20" s="1"/>
  <c r="N19" i="20"/>
  <c r="N24" i="20" s="1"/>
  <c r="N25" i="20" s="1"/>
  <c r="N42" i="20" s="1"/>
  <c r="O24" i="20"/>
  <c r="O25" i="20" s="1"/>
  <c r="O42" i="20" s="1"/>
  <c r="M37" i="19"/>
  <c r="K37" i="19"/>
  <c r="L17" i="19"/>
  <c r="L37" i="19" s="1"/>
  <c r="O37" i="20" l="1"/>
  <c r="O38" i="20" s="1"/>
  <c r="O43" i="20" s="1"/>
  <c r="O44" i="20" s="1"/>
  <c r="N30" i="20"/>
  <c r="N37" i="20" s="1"/>
  <c r="N38" i="20" s="1"/>
  <c r="N43" i="20" s="1"/>
  <c r="N44" i="20" s="1"/>
  <c r="H20" i="18" l="1"/>
  <c r="K19" i="18"/>
  <c r="M19" i="18" s="1"/>
  <c r="L19" i="18" s="1"/>
  <c r="K18" i="18"/>
  <c r="M18" i="18" s="1"/>
  <c r="L18" i="18" s="1"/>
  <c r="K17" i="18"/>
  <c r="M17" i="18" s="1"/>
  <c r="M20" i="18" l="1"/>
  <c r="K20" i="18"/>
  <c r="L17" i="18"/>
  <c r="L20" i="18" s="1"/>
  <c r="O32" i="16" l="1"/>
  <c r="N32" i="16"/>
  <c r="M32" i="16"/>
  <c r="H31" i="16"/>
  <c r="M31" i="16" s="1"/>
  <c r="O31" i="16" s="1"/>
  <c r="N31" i="16" s="1"/>
  <c r="M30" i="16"/>
  <c r="O30" i="16" s="1"/>
  <c r="N30" i="16" s="1"/>
  <c r="M29" i="16"/>
  <c r="O29" i="16" s="1"/>
  <c r="N29" i="16" s="1"/>
  <c r="H28" i="16"/>
  <c r="M28" i="16" s="1"/>
  <c r="M26" i="16"/>
  <c r="M27" i="16" s="1"/>
  <c r="M43" i="16"/>
  <c r="O43" i="16" s="1"/>
  <c r="N43" i="16" s="1"/>
  <c r="M41" i="16"/>
  <c r="O41" i="16" s="1"/>
  <c r="N41" i="16" s="1"/>
  <c r="M40" i="16"/>
  <c r="O40" i="16" s="1"/>
  <c r="N40" i="16" s="1"/>
  <c r="H39" i="16"/>
  <c r="M39" i="16" s="1"/>
  <c r="O39" i="16" s="1"/>
  <c r="N39" i="16" s="1"/>
  <c r="H38" i="16"/>
  <c r="H42" i="16" s="1"/>
  <c r="M42" i="16" s="1"/>
  <c r="O42" i="16" s="1"/>
  <c r="N42" i="16" s="1"/>
  <c r="M36" i="16"/>
  <c r="O36" i="16" s="1"/>
  <c r="N36" i="16" s="1"/>
  <c r="M35" i="16"/>
  <c r="M37" i="16" s="1"/>
  <c r="O26" i="16" l="1"/>
  <c r="M33" i="16"/>
  <c r="M34" i="16" s="1"/>
  <c r="M61" i="16" s="1"/>
  <c r="O28" i="16"/>
  <c r="O35" i="16"/>
  <c r="M38" i="16"/>
  <c r="N26" i="16" l="1"/>
  <c r="N27" i="16" s="1"/>
  <c r="O27" i="16"/>
  <c r="N28" i="16"/>
  <c r="N33" i="16" s="1"/>
  <c r="O33" i="16"/>
  <c r="M44" i="16"/>
  <c r="M45" i="16" s="1"/>
  <c r="M62" i="16" s="1"/>
  <c r="O38" i="16"/>
  <c r="N35" i="16"/>
  <c r="N37" i="16" s="1"/>
  <c r="O37" i="16"/>
  <c r="O34" i="16" l="1"/>
  <c r="O61" i="16" s="1"/>
  <c r="N34" i="16"/>
  <c r="N61" i="16" s="1"/>
  <c r="N38" i="16"/>
  <c r="N44" i="16" s="1"/>
  <c r="N45" i="16" s="1"/>
  <c r="N62" i="16" s="1"/>
  <c r="O44" i="16"/>
  <c r="O45" i="16" s="1"/>
  <c r="O62" i="16" s="1"/>
  <c r="K34" i="14" l="1"/>
  <c r="M34" i="14" s="1"/>
  <c r="L34" i="14" s="1"/>
  <c r="M32" i="17"/>
  <c r="O32" i="17" s="1"/>
  <c r="N32" i="17" s="1"/>
  <c r="H31" i="17"/>
  <c r="M31" i="17" s="1"/>
  <c r="O31" i="17" s="1"/>
  <c r="N31" i="17" s="1"/>
  <c r="M30" i="17"/>
  <c r="O30" i="17" s="1"/>
  <c r="N30" i="17" s="1"/>
  <c r="M29" i="17"/>
  <c r="O29" i="17"/>
  <c r="N29" i="17" s="1"/>
  <c r="H28" i="17"/>
  <c r="M28" i="17" s="1"/>
  <c r="O28" i="17" s="1"/>
  <c r="M26" i="17"/>
  <c r="O26" i="17" s="1"/>
  <c r="M41" i="17"/>
  <c r="O41" i="17"/>
  <c r="N41" i="17"/>
  <c r="H40" i="17"/>
  <c r="M40" i="17"/>
  <c r="O40" i="17"/>
  <c r="N40" i="17" s="1"/>
  <c r="M39" i="17"/>
  <c r="O39" i="17"/>
  <c r="N39" i="17"/>
  <c r="M38" i="17"/>
  <c r="O38" i="17" s="1"/>
  <c r="N38" i="17" s="1"/>
  <c r="H37" i="17"/>
  <c r="M37" i="17" s="1"/>
  <c r="M35" i="17"/>
  <c r="M36" i="17"/>
  <c r="M23" i="17"/>
  <c r="O23" i="17" s="1"/>
  <c r="N23" i="17" s="1"/>
  <c r="H22" i="17"/>
  <c r="M22" i="17" s="1"/>
  <c r="M21" i="17"/>
  <c r="O21" i="17" s="1"/>
  <c r="N21" i="17" s="1"/>
  <c r="M20" i="17"/>
  <c r="O20" i="17" s="1"/>
  <c r="N20" i="17" s="1"/>
  <c r="H19" i="17"/>
  <c r="M19" i="17" s="1"/>
  <c r="O19" i="17" s="1"/>
  <c r="N19" i="17" s="1"/>
  <c r="M17" i="17"/>
  <c r="M18" i="17" s="1"/>
  <c r="M54" i="16"/>
  <c r="O54" i="16" s="1"/>
  <c r="N54" i="16" s="1"/>
  <c r="M52" i="16"/>
  <c r="O52" i="16" s="1"/>
  <c r="N52" i="16" s="1"/>
  <c r="M51" i="16"/>
  <c r="O51" i="16" s="1"/>
  <c r="N51" i="16" s="1"/>
  <c r="H50" i="16"/>
  <c r="M50" i="16" s="1"/>
  <c r="O50" i="16" s="1"/>
  <c r="N50" i="16" s="1"/>
  <c r="H49" i="16"/>
  <c r="M47" i="16"/>
  <c r="O47" i="16" s="1"/>
  <c r="N47" i="16" s="1"/>
  <c r="M46" i="16"/>
  <c r="O46" i="16" s="1"/>
  <c r="M23" i="16"/>
  <c r="O23" i="16" s="1"/>
  <c r="N23" i="16" s="1"/>
  <c r="H22" i="16"/>
  <c r="M22" i="16"/>
  <c r="O22" i="16" s="1"/>
  <c r="N22" i="16" s="1"/>
  <c r="M21" i="16"/>
  <c r="O21" i="16" s="1"/>
  <c r="N21" i="16" s="1"/>
  <c r="M20" i="16"/>
  <c r="O20" i="16" s="1"/>
  <c r="N20" i="16" s="1"/>
  <c r="H19" i="16"/>
  <c r="M19" i="16" s="1"/>
  <c r="M17" i="16"/>
  <c r="O17" i="16" s="1"/>
  <c r="O18" i="16" s="1"/>
  <c r="M18" i="16"/>
  <c r="H35" i="14"/>
  <c r="K33" i="14"/>
  <c r="M33" i="14"/>
  <c r="L33" i="14" s="1"/>
  <c r="K32" i="14"/>
  <c r="M32" i="14" s="1"/>
  <c r="L32" i="14" s="1"/>
  <c r="K31" i="14"/>
  <c r="M31" i="14"/>
  <c r="L31" i="14" s="1"/>
  <c r="K30" i="14"/>
  <c r="M30" i="14" s="1"/>
  <c r="L30" i="14" s="1"/>
  <c r="K29" i="14"/>
  <c r="M29" i="14"/>
  <c r="L29" i="14" s="1"/>
  <c r="K28" i="14"/>
  <c r="M28" i="14" s="1"/>
  <c r="L28" i="14" s="1"/>
  <c r="K27" i="14"/>
  <c r="M27" i="14"/>
  <c r="L27" i="14" s="1"/>
  <c r="K26" i="14"/>
  <c r="M26" i="14" s="1"/>
  <c r="L26" i="14" s="1"/>
  <c r="K25" i="14"/>
  <c r="M25" i="14"/>
  <c r="L25" i="14" s="1"/>
  <c r="K24" i="14"/>
  <c r="M24" i="14" s="1"/>
  <c r="L24" i="14" s="1"/>
  <c r="K23" i="14"/>
  <c r="M23" i="14"/>
  <c r="L23" i="14" s="1"/>
  <c r="K22" i="14"/>
  <c r="M22" i="14" s="1"/>
  <c r="L22" i="14" s="1"/>
  <c r="K21" i="14"/>
  <c r="M21" i="14"/>
  <c r="L21" i="14" s="1"/>
  <c r="K20" i="14"/>
  <c r="M20" i="14" s="1"/>
  <c r="L20" i="14" s="1"/>
  <c r="K19" i="14"/>
  <c r="M19" i="14"/>
  <c r="L19" i="14" s="1"/>
  <c r="K18" i="14"/>
  <c r="M18" i="14" s="1"/>
  <c r="K17" i="14"/>
  <c r="K35" i="14" s="1"/>
  <c r="M17" i="14"/>
  <c r="L17" i="14" s="1"/>
  <c r="M36" i="13"/>
  <c r="O36" i="13"/>
  <c r="N36" i="13"/>
  <c r="M34" i="13"/>
  <c r="O34" i="13"/>
  <c r="N34" i="13"/>
  <c r="M33" i="13"/>
  <c r="O33" i="13" s="1"/>
  <c r="N33" i="13" s="1"/>
  <c r="H32" i="13"/>
  <c r="M32" i="13"/>
  <c r="O32" i="13" s="1"/>
  <c r="N32" i="13" s="1"/>
  <c r="H31" i="13"/>
  <c r="M31" i="13"/>
  <c r="O31" i="13" s="1"/>
  <c r="N31" i="13" s="1"/>
  <c r="H30" i="13"/>
  <c r="M30" i="13" s="1"/>
  <c r="M28" i="13"/>
  <c r="O28" i="13" s="1"/>
  <c r="M27" i="13"/>
  <c r="O27" i="13"/>
  <c r="N27" i="13" s="1"/>
  <c r="M26" i="13"/>
  <c r="M29" i="13" s="1"/>
  <c r="O26" i="13"/>
  <c r="N26" i="13" s="1"/>
  <c r="M23" i="13"/>
  <c r="O23" i="13" s="1"/>
  <c r="N23" i="13" s="1"/>
  <c r="H22" i="13"/>
  <c r="M22" i="13"/>
  <c r="O22" i="13" s="1"/>
  <c r="N22" i="13" s="1"/>
  <c r="M21" i="13"/>
  <c r="M24" i="13" s="1"/>
  <c r="O21" i="13"/>
  <c r="N21" i="13" s="1"/>
  <c r="M20" i="13"/>
  <c r="O20" i="13"/>
  <c r="N20" i="13"/>
  <c r="H19" i="13"/>
  <c r="M19" i="13"/>
  <c r="O19" i="13" s="1"/>
  <c r="M17" i="13"/>
  <c r="M18" i="13"/>
  <c r="M25" i="13" s="1"/>
  <c r="M42" i="13" s="1"/>
  <c r="M23" i="12"/>
  <c r="O23" i="12"/>
  <c r="N23" i="12" s="1"/>
  <c r="H22" i="12"/>
  <c r="M22" i="12"/>
  <c r="O22" i="12"/>
  <c r="N22" i="12" s="1"/>
  <c r="M21" i="12"/>
  <c r="O21" i="12"/>
  <c r="N21" i="12"/>
  <c r="M20" i="12"/>
  <c r="O20" i="12" s="1"/>
  <c r="N20" i="12" s="1"/>
  <c r="H19" i="12"/>
  <c r="M19" i="12" s="1"/>
  <c r="M17" i="12"/>
  <c r="M18" i="12"/>
  <c r="M32" i="11"/>
  <c r="O32" i="11"/>
  <c r="N32" i="11"/>
  <c r="H31" i="11"/>
  <c r="M31" i="11"/>
  <c r="O31" i="11"/>
  <c r="N31" i="11"/>
  <c r="M30" i="11"/>
  <c r="O30" i="11"/>
  <c r="N30" i="11"/>
  <c r="M29" i="11"/>
  <c r="O29" i="11" s="1"/>
  <c r="N29" i="11" s="1"/>
  <c r="H28" i="11"/>
  <c r="M28" i="11"/>
  <c r="O28" i="11" s="1"/>
  <c r="M26" i="11"/>
  <c r="M27" i="11"/>
  <c r="M23" i="11"/>
  <c r="O23" i="11"/>
  <c r="N23" i="11" s="1"/>
  <c r="H22" i="11"/>
  <c r="M22" i="11"/>
  <c r="O22" i="11"/>
  <c r="N22" i="11" s="1"/>
  <c r="M21" i="11"/>
  <c r="O21" i="11"/>
  <c r="N21" i="11"/>
  <c r="M20" i="11"/>
  <c r="O20" i="11"/>
  <c r="N20" i="11"/>
  <c r="H19" i="11"/>
  <c r="M19" i="11" s="1"/>
  <c r="M17" i="11"/>
  <c r="O17" i="11"/>
  <c r="N17" i="11" s="1"/>
  <c r="N18" i="11" s="1"/>
  <c r="H35" i="10"/>
  <c r="K34" i="10"/>
  <c r="M34" i="10"/>
  <c r="L34" i="10" s="1"/>
  <c r="K33" i="10"/>
  <c r="M33" i="10"/>
  <c r="L33" i="10"/>
  <c r="K32" i="10"/>
  <c r="M32" i="10"/>
  <c r="L32" i="10"/>
  <c r="K31" i="10"/>
  <c r="M31" i="10" s="1"/>
  <c r="L31" i="10" s="1"/>
  <c r="K30" i="10"/>
  <c r="M30" i="10"/>
  <c r="L30" i="10" s="1"/>
  <c r="K29" i="10"/>
  <c r="M29" i="10"/>
  <c r="L29" i="10"/>
  <c r="K28" i="10"/>
  <c r="M28" i="10"/>
  <c r="L28" i="10"/>
  <c r="K27" i="10"/>
  <c r="M27" i="10" s="1"/>
  <c r="L27" i="10" s="1"/>
  <c r="K26" i="10"/>
  <c r="M26" i="10"/>
  <c r="L26" i="10" s="1"/>
  <c r="K25" i="10"/>
  <c r="M25" i="10"/>
  <c r="L25" i="10"/>
  <c r="K24" i="10"/>
  <c r="M24" i="10"/>
  <c r="L24" i="10"/>
  <c r="K23" i="10"/>
  <c r="M23" i="10" s="1"/>
  <c r="L23" i="10" s="1"/>
  <c r="K22" i="10"/>
  <c r="M22" i="10"/>
  <c r="L22" i="10" s="1"/>
  <c r="K21" i="10"/>
  <c r="M21" i="10"/>
  <c r="L21" i="10"/>
  <c r="K20" i="10"/>
  <c r="M20" i="10"/>
  <c r="L20" i="10"/>
  <c r="K19" i="10"/>
  <c r="M19" i="10" s="1"/>
  <c r="K18" i="10"/>
  <c r="K35" i="10" s="1"/>
  <c r="M18" i="10"/>
  <c r="L18" i="10" s="1"/>
  <c r="K17" i="10"/>
  <c r="K38" i="9"/>
  <c r="M38" i="9"/>
  <c r="L38" i="9"/>
  <c r="K37" i="9"/>
  <c r="M37" i="9"/>
  <c r="L37" i="9"/>
  <c r="K36" i="9"/>
  <c r="M36" i="9" s="1"/>
  <c r="L36" i="9" s="1"/>
  <c r="K35" i="9"/>
  <c r="M35" i="9"/>
  <c r="L35" i="9" s="1"/>
  <c r="K33" i="9"/>
  <c r="M33" i="9"/>
  <c r="L33" i="9"/>
  <c r="K32" i="9"/>
  <c r="M32" i="9"/>
  <c r="L32" i="9"/>
  <c r="K31" i="9"/>
  <c r="M31" i="9" s="1"/>
  <c r="L31" i="9" s="1"/>
  <c r="K30" i="9"/>
  <c r="M30" i="9"/>
  <c r="L30" i="9" s="1"/>
  <c r="K22" i="9"/>
  <c r="M22" i="9"/>
  <c r="L22" i="9"/>
  <c r="K23" i="9"/>
  <c r="M23" i="9"/>
  <c r="L23" i="9"/>
  <c r="K21" i="9"/>
  <c r="M21" i="9" s="1"/>
  <c r="L21" i="9" s="1"/>
  <c r="H39" i="9"/>
  <c r="K34" i="9"/>
  <c r="M34" i="9" s="1"/>
  <c r="L34" i="9" s="1"/>
  <c r="K29" i="9"/>
  <c r="M29" i="9"/>
  <c r="L29" i="9" s="1"/>
  <c r="K28" i="9"/>
  <c r="M28" i="9"/>
  <c r="L28" i="9"/>
  <c r="K27" i="9"/>
  <c r="M27" i="9"/>
  <c r="L27" i="9"/>
  <c r="K26" i="9"/>
  <c r="M26" i="9" s="1"/>
  <c r="L26" i="9" s="1"/>
  <c r="K25" i="9"/>
  <c r="M25" i="9"/>
  <c r="L25" i="9" s="1"/>
  <c r="K24" i="9"/>
  <c r="M24" i="9"/>
  <c r="L24" i="9"/>
  <c r="K20" i="9"/>
  <c r="M20" i="9"/>
  <c r="L20" i="9"/>
  <c r="K19" i="9"/>
  <c r="M19" i="9" s="1"/>
  <c r="L19" i="9" s="1"/>
  <c r="K18" i="9"/>
  <c r="M18" i="9"/>
  <c r="L18" i="9" s="1"/>
  <c r="L39" i="9" s="1"/>
  <c r="K17" i="9"/>
  <c r="K39" i="9" s="1"/>
  <c r="M17" i="9"/>
  <c r="H32" i="7"/>
  <c r="H35" i="7" s="1"/>
  <c r="M35" i="7" s="1"/>
  <c r="O35" i="7" s="1"/>
  <c r="N35" i="7" s="1"/>
  <c r="H31" i="7"/>
  <c r="M31" i="7"/>
  <c r="O31" i="7"/>
  <c r="N31" i="7"/>
  <c r="H30" i="7"/>
  <c r="M30" i="7"/>
  <c r="O30" i="7"/>
  <c r="N30" i="7"/>
  <c r="M27" i="7"/>
  <c r="O27" i="7"/>
  <c r="N27" i="7"/>
  <c r="M26" i="7"/>
  <c r="M29" i="7" s="1"/>
  <c r="M23" i="8"/>
  <c r="O23" i="8" s="1"/>
  <c r="N23" i="8" s="1"/>
  <c r="H22" i="8"/>
  <c r="M22" i="8" s="1"/>
  <c r="O22" i="8" s="1"/>
  <c r="N22" i="8" s="1"/>
  <c r="M21" i="8"/>
  <c r="M24" i="8" s="1"/>
  <c r="M20" i="8"/>
  <c r="O20" i="8"/>
  <c r="N20" i="8" s="1"/>
  <c r="H19" i="8"/>
  <c r="M19" i="8"/>
  <c r="O19" i="8" s="1"/>
  <c r="M17" i="8"/>
  <c r="M18" i="8" s="1"/>
  <c r="M25" i="8" s="1"/>
  <c r="M29" i="8" s="1"/>
  <c r="M30" i="8" s="1"/>
  <c r="M36" i="7"/>
  <c r="O36" i="7"/>
  <c r="N36" i="7" s="1"/>
  <c r="M34" i="7"/>
  <c r="O34" i="7"/>
  <c r="N34" i="7"/>
  <c r="M33" i="7"/>
  <c r="O33" i="7" s="1"/>
  <c r="N33" i="7" s="1"/>
  <c r="M28" i="7"/>
  <c r="O28" i="7" s="1"/>
  <c r="N28" i="7" s="1"/>
  <c r="M23" i="7"/>
  <c r="O23" i="7"/>
  <c r="N23" i="7"/>
  <c r="H22" i="7"/>
  <c r="M22" i="7" s="1"/>
  <c r="O22" i="7" s="1"/>
  <c r="N22" i="7" s="1"/>
  <c r="M21" i="7"/>
  <c r="O21" i="7" s="1"/>
  <c r="N21" i="7" s="1"/>
  <c r="M20" i="7"/>
  <c r="O20" i="7"/>
  <c r="N20" i="7" s="1"/>
  <c r="H19" i="7"/>
  <c r="M19" i="7"/>
  <c r="O19" i="7"/>
  <c r="M17" i="7"/>
  <c r="O17" i="7"/>
  <c r="H23" i="6"/>
  <c r="K22" i="6"/>
  <c r="M22" i="6"/>
  <c r="L22" i="6"/>
  <c r="K21" i="6"/>
  <c r="M21" i="6"/>
  <c r="L21" i="6"/>
  <c r="K20" i="6"/>
  <c r="M20" i="6" s="1"/>
  <c r="L20" i="6" s="1"/>
  <c r="K19" i="6"/>
  <c r="M19" i="6"/>
  <c r="L19" i="6" s="1"/>
  <c r="K18" i="6"/>
  <c r="M18" i="6"/>
  <c r="L18" i="6"/>
  <c r="K17" i="6"/>
  <c r="M17" i="6"/>
  <c r="O35" i="17"/>
  <c r="N35" i="17" s="1"/>
  <c r="N36" i="17" s="1"/>
  <c r="O17" i="13"/>
  <c r="N17" i="13" s="1"/>
  <c r="N18" i="13" s="1"/>
  <c r="H35" i="13"/>
  <c r="M35" i="13"/>
  <c r="O35" i="13" s="1"/>
  <c r="N35" i="13" s="1"/>
  <c r="O17" i="12"/>
  <c r="O18" i="12" s="1"/>
  <c r="M18" i="11"/>
  <c r="O26" i="11"/>
  <c r="O27" i="11" s="1"/>
  <c r="O18" i="11"/>
  <c r="M17" i="10"/>
  <c r="L17" i="10" s="1"/>
  <c r="L17" i="9"/>
  <c r="M18" i="7"/>
  <c r="O18" i="7"/>
  <c r="N17" i="7"/>
  <c r="N18" i="7" s="1"/>
  <c r="L17" i="6"/>
  <c r="K23" i="6"/>
  <c r="N26" i="11"/>
  <c r="N27" i="11"/>
  <c r="M17" i="3"/>
  <c r="M18" i="3" s="1"/>
  <c r="H29" i="2"/>
  <c r="K28" i="2"/>
  <c r="M28" i="2"/>
  <c r="L28" i="2"/>
  <c r="K26" i="2"/>
  <c r="M26" i="2" s="1"/>
  <c r="L26" i="2" s="1"/>
  <c r="K25" i="2"/>
  <c r="M25" i="2" s="1"/>
  <c r="L25" i="2" s="1"/>
  <c r="K24" i="2"/>
  <c r="M24" i="2"/>
  <c r="L24" i="2" s="1"/>
  <c r="K23" i="2"/>
  <c r="M23" i="2"/>
  <c r="L23" i="2"/>
  <c r="K22" i="2"/>
  <c r="M22" i="2"/>
  <c r="L22" i="2"/>
  <c r="K21" i="2"/>
  <c r="M21" i="2" s="1"/>
  <c r="L21" i="2" s="1"/>
  <c r="K27" i="2"/>
  <c r="K19" i="2"/>
  <c r="M19" i="2"/>
  <c r="L19" i="2"/>
  <c r="K18" i="2"/>
  <c r="M18" i="2"/>
  <c r="L18" i="2"/>
  <c r="K20" i="2"/>
  <c r="M20" i="2" s="1"/>
  <c r="M23" i="3"/>
  <c r="O23" i="3" s="1"/>
  <c r="N23" i="3" s="1"/>
  <c r="M21" i="3"/>
  <c r="O21" i="3"/>
  <c r="N21" i="3" s="1"/>
  <c r="M20" i="3"/>
  <c r="O20" i="3"/>
  <c r="N20" i="3"/>
  <c r="H22" i="3"/>
  <c r="M22" i="3"/>
  <c r="O22" i="3" s="1"/>
  <c r="N22" i="3" s="1"/>
  <c r="H19" i="3"/>
  <c r="M19" i="3"/>
  <c r="M27" i="2"/>
  <c r="L27" i="2"/>
  <c r="K17" i="2"/>
  <c r="M17" i="2" s="1"/>
  <c r="L17" i="2" s="1"/>
  <c r="O19" i="3"/>
  <c r="O24" i="3" s="1"/>
  <c r="N19" i="3"/>
  <c r="L20" i="2" l="1"/>
  <c r="L29" i="2" s="1"/>
  <c r="M29" i="2"/>
  <c r="K29" i="2"/>
  <c r="O36" i="17"/>
  <c r="M49" i="16"/>
  <c r="H53" i="16"/>
  <c r="M53" i="16"/>
  <c r="O53" i="16" s="1"/>
  <c r="N53" i="16" s="1"/>
  <c r="N17" i="16"/>
  <c r="N18" i="16" s="1"/>
  <c r="M48" i="16"/>
  <c r="M23" i="6"/>
  <c r="L23" i="6"/>
  <c r="M25" i="7"/>
  <c r="M42" i="7" s="1"/>
  <c r="O24" i="7"/>
  <c r="M24" i="7"/>
  <c r="M32" i="7"/>
  <c r="O32" i="7" s="1"/>
  <c r="N19" i="7"/>
  <c r="N24" i="7" s="1"/>
  <c r="N42" i="7" s="1"/>
  <c r="O26" i="7"/>
  <c r="N19" i="8"/>
  <c r="O17" i="8"/>
  <c r="O21" i="8"/>
  <c r="N21" i="8" s="1"/>
  <c r="M39" i="9"/>
  <c r="L19" i="10"/>
  <c r="M35" i="10"/>
  <c r="L35" i="10"/>
  <c r="O19" i="11"/>
  <c r="M24" i="11"/>
  <c r="M25" i="11" s="1"/>
  <c r="M38" i="11" s="1"/>
  <c r="N28" i="11"/>
  <c r="N33" i="11" s="1"/>
  <c r="N34" i="11" s="1"/>
  <c r="N39" i="11" s="1"/>
  <c r="O33" i="11"/>
  <c r="O34" i="11" s="1"/>
  <c r="O39" i="11" s="1"/>
  <c r="M33" i="11"/>
  <c r="M34" i="11" s="1"/>
  <c r="M39" i="11" s="1"/>
  <c r="O19" i="12"/>
  <c r="M24" i="12"/>
  <c r="M25" i="12" s="1"/>
  <c r="M29" i="12" s="1"/>
  <c r="M30" i="12" s="1"/>
  <c r="N17" i="12"/>
  <c r="N18" i="12" s="1"/>
  <c r="N19" i="13"/>
  <c r="N24" i="13" s="1"/>
  <c r="O24" i="13"/>
  <c r="N25" i="13"/>
  <c r="N42" i="13" s="1"/>
  <c r="N28" i="13"/>
  <c r="N29" i="13" s="1"/>
  <c r="O29" i="13"/>
  <c r="M38" i="13"/>
  <c r="M43" i="13" s="1"/>
  <c r="M44" i="13" s="1"/>
  <c r="M37" i="13"/>
  <c r="O30" i="13"/>
  <c r="O18" i="13"/>
  <c r="O25" i="13" s="1"/>
  <c r="O42" i="13" s="1"/>
  <c r="L18" i="14"/>
  <c r="M35" i="14"/>
  <c r="L35" i="14"/>
  <c r="O48" i="16"/>
  <c r="N46" i="16"/>
  <c r="N48" i="16" s="1"/>
  <c r="O19" i="16"/>
  <c r="M24" i="16"/>
  <c r="M25" i="16" s="1"/>
  <c r="M60" i="16" s="1"/>
  <c r="O49" i="16"/>
  <c r="N28" i="17"/>
  <c r="N33" i="17" s="1"/>
  <c r="O33" i="17"/>
  <c r="O22" i="17"/>
  <c r="N22" i="17" s="1"/>
  <c r="N24" i="17" s="1"/>
  <c r="M24" i="17"/>
  <c r="M25" i="17" s="1"/>
  <c r="M47" i="17" s="1"/>
  <c r="M42" i="17"/>
  <c r="M43" i="17" s="1"/>
  <c r="M49" i="17" s="1"/>
  <c r="O37" i="17"/>
  <c r="N26" i="17"/>
  <c r="N27" i="17" s="1"/>
  <c r="O27" i="17"/>
  <c r="O17" i="17"/>
  <c r="M33" i="17"/>
  <c r="O24" i="17"/>
  <c r="M27" i="17"/>
  <c r="M25" i="3"/>
  <c r="M29" i="3" s="1"/>
  <c r="M30" i="3" s="1"/>
  <c r="N24" i="3"/>
  <c r="O17" i="3"/>
  <c r="M24" i="3"/>
  <c r="N34" i="17" l="1"/>
  <c r="N48" i="17" s="1"/>
  <c r="M55" i="16"/>
  <c r="M56" i="16" s="1"/>
  <c r="M63" i="16" s="1"/>
  <c r="M64" i="16" s="1"/>
  <c r="N44" i="7"/>
  <c r="N32" i="7"/>
  <c r="N37" i="7" s="1"/>
  <c r="O37" i="7"/>
  <c r="M37" i="7"/>
  <c r="M38" i="7" s="1"/>
  <c r="M43" i="7" s="1"/>
  <c r="M44" i="7" s="1"/>
  <c r="N25" i="7"/>
  <c r="N26" i="7"/>
  <c r="N29" i="7" s="1"/>
  <c r="N38" i="7" s="1"/>
  <c r="N43" i="7" s="1"/>
  <c r="O29" i="7"/>
  <c r="O38" i="7" s="1"/>
  <c r="O43" i="7" s="1"/>
  <c r="O42" i="7"/>
  <c r="O44" i="7" s="1"/>
  <c r="O25" i="7"/>
  <c r="N17" i="8"/>
  <c r="N18" i="8" s="1"/>
  <c r="O18" i="8"/>
  <c r="N24" i="8"/>
  <c r="O24" i="8"/>
  <c r="M40" i="11"/>
  <c r="N19" i="11"/>
  <c r="N24" i="11" s="1"/>
  <c r="N25" i="11" s="1"/>
  <c r="N38" i="11" s="1"/>
  <c r="N40" i="11" s="1"/>
  <c r="O24" i="11"/>
  <c r="O25" i="11" s="1"/>
  <c r="O38" i="11" s="1"/>
  <c r="O40" i="11" s="1"/>
  <c r="O24" i="12"/>
  <c r="O25" i="12" s="1"/>
  <c r="O29" i="12" s="1"/>
  <c r="O30" i="12" s="1"/>
  <c r="N19" i="12"/>
  <c r="N24" i="12" s="1"/>
  <c r="N25" i="12" s="1"/>
  <c r="N29" i="12" s="1"/>
  <c r="N30" i="12" s="1"/>
  <c r="O38" i="13"/>
  <c r="O43" i="13" s="1"/>
  <c r="O44" i="13" s="1"/>
  <c r="N30" i="13"/>
  <c r="N37" i="13" s="1"/>
  <c r="N38" i="13" s="1"/>
  <c r="N43" i="13" s="1"/>
  <c r="N44" i="13" s="1"/>
  <c r="O37" i="13"/>
  <c r="N49" i="16"/>
  <c r="N55" i="16" s="1"/>
  <c r="O55" i="16"/>
  <c r="N19" i="16"/>
  <c r="N24" i="16" s="1"/>
  <c r="N25" i="16" s="1"/>
  <c r="N60" i="16" s="1"/>
  <c r="O24" i="16"/>
  <c r="O25" i="16" s="1"/>
  <c r="O60" i="16" s="1"/>
  <c r="N37" i="17"/>
  <c r="N42" i="17" s="1"/>
  <c r="N43" i="17" s="1"/>
  <c r="N49" i="17" s="1"/>
  <c r="O42" i="17"/>
  <c r="O43" i="17" s="1"/>
  <c r="O49" i="17" s="1"/>
  <c r="N17" i="17"/>
  <c r="N18" i="17" s="1"/>
  <c r="N25" i="17" s="1"/>
  <c r="N47" i="17" s="1"/>
  <c r="O18" i="17"/>
  <c r="O25" i="17" s="1"/>
  <c r="O47" i="17" s="1"/>
  <c r="M34" i="17"/>
  <c r="M48" i="17" s="1"/>
  <c r="M50" i="17" s="1"/>
  <c r="O34" i="17"/>
  <c r="O48" i="17" s="1"/>
  <c r="N17" i="3"/>
  <c r="N18" i="3" s="1"/>
  <c r="N25" i="3" s="1"/>
  <c r="N29" i="3" s="1"/>
  <c r="N30" i="3" s="1"/>
  <c r="O18" i="3"/>
  <c r="O25" i="3" s="1"/>
  <c r="O29" i="3" s="1"/>
  <c r="O30" i="3" s="1"/>
  <c r="N50" i="17" l="1"/>
  <c r="N56" i="16"/>
  <c r="O56" i="16"/>
  <c r="O25" i="8"/>
  <c r="O29" i="8" s="1"/>
  <c r="O30" i="8" s="1"/>
  <c r="N25" i="8"/>
  <c r="N29" i="8" s="1"/>
  <c r="N30" i="8" s="1"/>
  <c r="O50" i="17"/>
  <c r="N63" i="16" l="1"/>
  <c r="N64" i="16" s="1"/>
  <c r="O63" i="16"/>
  <c r="O64" i="16" s="1"/>
</calcChain>
</file>

<file path=xl/sharedStrings.xml><?xml version="1.0" encoding="utf-8"?>
<sst xmlns="http://schemas.openxmlformats.org/spreadsheetml/2006/main" count="1767" uniqueCount="124">
  <si>
    <t>GRUPA TARYFOWA</t>
  </si>
  <si>
    <t>Opis usługi</t>
  </si>
  <si>
    <t xml:space="preserve">Podział                  na  strefy         </t>
  </si>
  <si>
    <t>Ilość szacunkowa</t>
  </si>
  <si>
    <t>Cena jednostkowa netto</t>
  </si>
  <si>
    <t>Wartość brutto</t>
  </si>
  <si>
    <t>[zł]</t>
  </si>
  <si>
    <t>Ogółem sprzedaż i dystrybucja</t>
  </si>
  <si>
    <t xml:space="preserve"> </t>
  </si>
  <si>
    <t xml:space="preserve">wartość netto </t>
  </si>
  <si>
    <t>podatek VAT</t>
  </si>
  <si>
    <t xml:space="preserve">Razem </t>
  </si>
  <si>
    <t>MWh</t>
  </si>
  <si>
    <t>R</t>
  </si>
  <si>
    <t>taryfa B11</t>
  </si>
  <si>
    <t>1) Opłata za energię czynną - [MWh]</t>
  </si>
  <si>
    <t>2) Opłata za energię czynną - [MWh]</t>
  </si>
  <si>
    <t>pozaszczytowa</t>
  </si>
  <si>
    <t>szczytowa</t>
  </si>
  <si>
    <t>Zestawienie zbiorcze</t>
  </si>
  <si>
    <t>całodobowa</t>
  </si>
  <si>
    <t>Dostawa energii elektrycznej do punktów poboru RZGW w Białymstoku</t>
  </si>
  <si>
    <t>Razem sprzedaż energii</t>
  </si>
  <si>
    <t>B11</t>
  </si>
  <si>
    <t>C11</t>
  </si>
  <si>
    <t>C21</t>
  </si>
  <si>
    <t>B22</t>
  </si>
  <si>
    <t>2) Opłata sieciowa zmienna [zł/MWh]</t>
  </si>
  <si>
    <t>3) Opłata stała stawki sieciowej - [zł/MW/m-c]</t>
  </si>
  <si>
    <t>4) Opłata przejściowa - [zł/MW/m-c]</t>
  </si>
  <si>
    <t>5) Jakościowa opł. sys. [zł/MWh]</t>
  </si>
  <si>
    <t>m-cy</t>
  </si>
  <si>
    <t>x</t>
  </si>
  <si>
    <t>B21</t>
  </si>
  <si>
    <t>Opis dostawy</t>
  </si>
  <si>
    <t>C12a</t>
  </si>
  <si>
    <t>C12b</t>
  </si>
  <si>
    <t>G11</t>
  </si>
  <si>
    <t>RAZEM</t>
  </si>
  <si>
    <t>-</t>
  </si>
  <si>
    <t>…………………………….………………………………</t>
  </si>
  <si>
    <t>…………………..…….……… dn. ………………</t>
  </si>
  <si>
    <t>(miejscowość, data)</t>
  </si>
  <si>
    <t>(podpis i pieczęć osób/y upoważnionej)</t>
  </si>
  <si>
    <t>Wykonawca:</t>
  </si>
  <si>
    <t>wartość 
brutto</t>
  </si>
  <si>
    <t>(pełna nazwa/firma, adres, w zależności od podmiotu: NIP/PESEL, KRS/CEiDG )</t>
  </si>
  <si>
    <t>…………………………….……………………………</t>
  </si>
  <si>
    <t>Dostawa energii elektrycznej do punktów poboru RZGW w Bydgoszczy</t>
  </si>
  <si>
    <t>Dostawa energii elektrycznej do punktów poboru RZGW w Gdańsku</t>
  </si>
  <si>
    <t>Dostawa energii elektrycznej do punktów poboru RZGW w Gliwicach</t>
  </si>
  <si>
    <t>Dostawa energii elektrycznej do punktów poboru RZGW w Krakowie</t>
  </si>
  <si>
    <t>nr części</t>
  </si>
  <si>
    <t>Nazwa</t>
  </si>
  <si>
    <t>Dostawa energii elektrycznej do punktów poboru RZGW w Lublinie</t>
  </si>
  <si>
    <t>Dostawa energii elektrycznej do punktów poboru RZGW w Poznaniu</t>
  </si>
  <si>
    <t>Dostawa energii elektrycznej do punktów poboru RZGW w Rzeszowie</t>
  </si>
  <si>
    <t>Dostawa energii elektrycznej do punktów poboru RZGW w Szczecinie</t>
  </si>
  <si>
    <t>Dostawa energii elektrycznej do punktów poboru RZGW w Warszawie</t>
  </si>
  <si>
    <t>Dostawa energii elektrycznej do punktów poboru RZGW we Wrocławiu</t>
  </si>
  <si>
    <t>FORMULARZ ASORTYMENTOWO-CENOWY</t>
  </si>
  <si>
    <t>B21 
ENEA 
Operator 
Sp. z o.o.</t>
  </si>
  <si>
    <t>B11 
PGE 
Dystrybucja S.A. 
o/Białystok</t>
  </si>
  <si>
    <t>B21 
Energa 
Operator 
o/Koszalin</t>
  </si>
  <si>
    <t>Kompleksowa dostawa energii elektrycznej wraz ze świadczeniem usługi dystrybucji do punktów poboru RZGW w Bydgoszczy OSD Enea Operator Sp. z o.o.</t>
  </si>
  <si>
    <t>taryfa B21</t>
  </si>
  <si>
    <t>Kompleksowa dostawa energii elektrycznej wraz ze świadczeniem usługi dystrybucji do punktów poboru RZGW w Bydgoszczy OSD Energa Operator S.A.</t>
  </si>
  <si>
    <t>Kompleksowa dostawa energii elektrycznej wraz ze świadczeniem usługi dystrybucji do punktów poboru RZGW w Białymstoku OSD PGE Dystrybucja o/Białystok</t>
  </si>
  <si>
    <t>Kompleksowa dostawa energii elektrycznej wraz ze świadczeniem usługi dystrybucji do punktów poboru RZGW w Bydgoszczy OSD Enea Operator sp. z o.o.</t>
  </si>
  <si>
    <t>Kompleksowa dostawa energii elektrycznej wraz ze świadczeniem usługi dystrybucji do punktów poboru RZGW w Bydgoszczy OSD Energa Operator SA</t>
  </si>
  <si>
    <t>3) Opłata za energię czynną - [MWh]</t>
  </si>
  <si>
    <t>szczyt popoł.</t>
  </si>
  <si>
    <t>pozostałe godz.</t>
  </si>
  <si>
    <t>B23
ENEA 
Operator 
Sp. z o.o.</t>
  </si>
  <si>
    <t>szczyt przedpoł.</t>
  </si>
  <si>
    <t>6) Opłata abonamentowa - [zł/m-c]</t>
  </si>
  <si>
    <t>Razem dystrybucja energii (2+3+4+5+6)</t>
  </si>
  <si>
    <t>Razem sprzedaż energii (1+2+3)</t>
  </si>
  <si>
    <t>Razem sprzedaż energii (1)</t>
  </si>
  <si>
    <t>Kompleksowa dostawa energii elektrycznej wraz ze świadczeniem usługi dystrybucji do punktów poboru RZGW w Białymstoku OSD PGE Dystrybucja S.A. o/Białystok</t>
  </si>
  <si>
    <t>4) Opłata sieciowa zmienna [zł/MWh]</t>
  </si>
  <si>
    <t>5) Opłata sieciowa zmienna [zł/MWh]</t>
  </si>
  <si>
    <t>6) Opłata sieciowa zmienna [zł/MWh]</t>
  </si>
  <si>
    <t>7) Opłata stała stawki sieciowej - [zł/MW/m-c]</t>
  </si>
  <si>
    <t>8) Opłata przejściowa - [zł/MW/m-c]</t>
  </si>
  <si>
    <t>9) Jakościowa opł. sys. [zł/MWh]</t>
  </si>
  <si>
    <t>10) Opłata abonamentowa - [zł/m-c]</t>
  </si>
  <si>
    <t>taryfa B23</t>
  </si>
  <si>
    <t>Razem dystrybucja energii (4+5+6+7+8+9+10)</t>
  </si>
  <si>
    <t>B23</t>
  </si>
  <si>
    <t>Wartość netto</t>
  </si>
  <si>
    <t>Podatek VAT</t>
  </si>
  <si>
    <t>dzienna</t>
  </si>
  <si>
    <t>nocna</t>
  </si>
  <si>
    <t>C22a</t>
  </si>
  <si>
    <t>C22b</t>
  </si>
  <si>
    <t>G12</t>
  </si>
  <si>
    <t>G12w</t>
  </si>
  <si>
    <t>B11 
Tauron 
Dystrybucja 
S.A.</t>
  </si>
  <si>
    <t>B21 
Tauron 
Dystrybucja 
S.A.</t>
  </si>
  <si>
    <t>B23
Tauron 
Dystrybucja 
S.A.</t>
  </si>
  <si>
    <t>Kompleksowa dostawa energii elektrycznej wraz ze świadczeniem usługi dystrybucji do punktów poboru RZGW w Gliwicach OSD Tauron Dystrybucja S.A. obszar gliwicki</t>
  </si>
  <si>
    <t>Kompleksowa dostawa energii elektrycznej wraz ze świadczeniem usługi dystrybucji do punktów poboru RZGW w Gliwicach OSD Tauron Dystrybucja S.A. obszar bielski, będziński, częstochowski, krakowski i tarnowski</t>
  </si>
  <si>
    <t>Kompleksowa dostawa energii elektrycznej wraz ze świadczeniem usługi dystrybucji do punktów poboru RZGW w Gliwicach OSD Tauron Dystrybucja S.A. obszar jeleniogórski, legnicki, opolski, wałbrzyski i wrocławski</t>
  </si>
  <si>
    <t>Kompleksowa dostawa energii elektrycznej wraz ze świadczeniem usługi dystrybucji do punktów poboru RZGW w Krakowie OSD Tauron Dystrybucja S.A. obszar bielski, będziński, częstochowski, krakowski i tarnowski</t>
  </si>
  <si>
    <t>B11 
PGE 
Dystrybucja S.A. 
o/Rzeszów</t>
  </si>
  <si>
    <t>B21 
PGE 
Dystrybucja S.A. 
o/Rzeszów</t>
  </si>
  <si>
    <t>Kompleksowa dostawa energii elektrycznej wraz ze świadczeniem usługi dystrybucji do punktów poboru RZGW w Poznaniu OSD Enea Operator sp. z o.o.</t>
  </si>
  <si>
    <t>Kompleksowa dostawa energii elektrycznej wraz ze świadczeniem usługi dystrybucji do punktów poboru RZGW w Rzeszowie OSD Tauron Dystrybucja S.A. obszar bielski, będziński, częstochowski, krakowski i tarnowski</t>
  </si>
  <si>
    <t>Kompleksowa dostawa energii elektrycznej wraz ze świadczeniem usługi dystrybucji do punktów poboru RZGW w Krakowie OSD PGE Dystrybucja S.A. o/Rzeszów</t>
  </si>
  <si>
    <t>Kompleksowa dostawa energii elektrycznej wraz ze świadczeniem usługi dystrybucji do punktów poboru RZGW w Rzeszowie OSD PGE Dystrybucja S.A. o/Rzeszów</t>
  </si>
  <si>
    <t>Kompleksowa dostawa energii elektrycznej wraz ze świadczeniem usługi dystrybucji do punktów poboru RZGW w Szczecinie OSD Energa Operator SA</t>
  </si>
  <si>
    <t>Kompleksowa dostawa energii elektrycznej wraz ze świadczeniem usługi dystrybucji do punktów poboru RZGW w Warszawie OSD PGE Dystrybucja S.A. o/Skarżysko - Kamienna</t>
  </si>
  <si>
    <t>Załącznik nr 1</t>
  </si>
  <si>
    <t>taryfa B22</t>
  </si>
  <si>
    <t>B22
Tauron 
Dystrybucja 
S.A.</t>
  </si>
  <si>
    <t>B11
Tauron 
Dystrybucja 
S.A.</t>
  </si>
  <si>
    <t>B12</t>
  </si>
  <si>
    <t>B23
Enea 
Operator 
sp. z o.o.</t>
  </si>
  <si>
    <t>B21 
Enea 
Operator 
sp. z o.o.</t>
  </si>
  <si>
    <t>C23</t>
  </si>
  <si>
    <t>B11 
Energa 
Operator 
S.A.</t>
  </si>
  <si>
    <t>B21 
Energa 
Operator 
S.A.</t>
  </si>
  <si>
    <t>B21 
PGE 
Dystrybucja S.A. 
o/Skarżysko - Kamienna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</si>
</sst>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0.0"/>
    <numFmt numFmtId="166" formatCode="0.0%"/>
    <numFmt numFmtId="167" formatCode="#,##0.000"/>
  </numFmts>
  <fonts count="17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36">
    <xf numFmtId="0" fontId="0" fillId="0" borderId="0" xfId="0"/>
    <xf numFmtId="0" fontId="3" fillId="0" borderId="0" xfId="0" applyFont="1"/>
    <xf numFmtId="0" fontId="4" fillId="0" borderId="0" xfId="0" applyFont="1"/>
    <xf numFmtId="4" fontId="3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3" fillId="0" borderId="0" xfId="0" applyNumberFormat="1" applyFont="1" applyBorder="1"/>
    <xf numFmtId="0" fontId="5" fillId="0" borderId="0" xfId="0" applyFont="1" applyBorder="1"/>
    <xf numFmtId="4" fontId="5" fillId="0" borderId="0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0" fontId="6" fillId="0" borderId="0" xfId="0" applyFont="1" applyAlignment="1">
      <alignment horizontal="center" vertical="center"/>
    </xf>
    <xf numFmtId="0" fontId="7" fillId="0" borderId="0" xfId="2" applyFont="1"/>
    <xf numFmtId="0" fontId="2" fillId="0" borderId="0" xfId="2"/>
    <xf numFmtId="0" fontId="9" fillId="0" borderId="0" xfId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Protection="1"/>
    <xf numFmtId="0" fontId="10" fillId="0" borderId="0" xfId="1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/>
    </xf>
    <xf numFmtId="0" fontId="6" fillId="0" borderId="0" xfId="1" applyFont="1" applyBorder="1" applyAlignment="1" applyProtection="1">
      <alignment horizontal="center" wrapText="1"/>
    </xf>
    <xf numFmtId="4" fontId="11" fillId="0" borderId="0" xfId="1" applyNumberFormat="1" applyFont="1" applyFill="1" applyBorder="1" applyAlignment="1" applyProtection="1">
      <alignment horizontal="right" vertical="center" wrapText="1"/>
    </xf>
    <xf numFmtId="0" fontId="4" fillId="0" borderId="0" xfId="0" applyFont="1" applyProtection="1"/>
    <xf numFmtId="0" fontId="12" fillId="0" borderId="5" xfId="1" applyFont="1" applyBorder="1" applyAlignment="1" applyProtection="1">
      <alignment horizontal="center" vertical="center" wrapText="1"/>
    </xf>
    <xf numFmtId="0" fontId="12" fillId="0" borderId="3" xfId="1" applyFont="1" applyBorder="1" applyAlignment="1" applyProtection="1">
      <alignment horizontal="center" vertical="center"/>
    </xf>
    <xf numFmtId="0" fontId="12" fillId="0" borderId="1" xfId="1" applyFont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vertical="center" wrapText="1"/>
    </xf>
    <xf numFmtId="167" fontId="6" fillId="0" borderId="6" xfId="1" applyNumberFormat="1" applyFont="1" applyBorder="1" applyProtection="1"/>
    <xf numFmtId="3" fontId="6" fillId="0" borderId="6" xfId="1" applyNumberFormat="1" applyFont="1" applyBorder="1" applyAlignment="1" applyProtection="1">
      <alignment horizontal="center"/>
    </xf>
    <xf numFmtId="4" fontId="6" fillId="0" borderId="1" xfId="1" applyNumberFormat="1" applyFont="1" applyFill="1" applyBorder="1" applyProtection="1"/>
    <xf numFmtId="0" fontId="6" fillId="0" borderId="2" xfId="1" applyFont="1" applyFill="1" applyBorder="1" applyAlignment="1" applyProtection="1">
      <alignment vertical="center" wrapText="1"/>
    </xf>
    <xf numFmtId="167" fontId="6" fillId="0" borderId="7" xfId="1" applyNumberFormat="1" applyFont="1" applyBorder="1" applyProtection="1"/>
    <xf numFmtId="3" fontId="6" fillId="0" borderId="7" xfId="1" applyNumberFormat="1" applyFont="1" applyBorder="1" applyAlignment="1" applyProtection="1">
      <alignment horizontal="center"/>
    </xf>
    <xf numFmtId="4" fontId="6" fillId="0" borderId="2" xfId="1" applyNumberFormat="1" applyFont="1" applyFill="1" applyBorder="1" applyProtection="1"/>
    <xf numFmtId="0" fontId="6" fillId="0" borderId="3" xfId="1" applyFont="1" applyFill="1" applyBorder="1" applyAlignment="1" applyProtection="1">
      <alignment vertical="center" wrapText="1"/>
    </xf>
    <xf numFmtId="167" fontId="6" fillId="0" borderId="8" xfId="1" applyNumberFormat="1" applyFont="1" applyBorder="1" applyProtection="1"/>
    <xf numFmtId="3" fontId="6" fillId="0" borderId="8" xfId="1" applyNumberFormat="1" applyFont="1" applyBorder="1" applyAlignment="1" applyProtection="1">
      <alignment horizontal="center"/>
    </xf>
    <xf numFmtId="4" fontId="6" fillId="0" borderId="3" xfId="1" applyNumberFormat="1" applyFont="1" applyFill="1" applyBorder="1" applyProtection="1"/>
    <xf numFmtId="0" fontId="12" fillId="0" borderId="4" xfId="1" applyFont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vertical="center" wrapText="1"/>
    </xf>
    <xf numFmtId="167" fontId="6" fillId="0" borderId="0" xfId="1" applyNumberFormat="1" applyFont="1" applyBorder="1" applyProtection="1"/>
    <xf numFmtId="3" fontId="6" fillId="0" borderId="0" xfId="1" applyNumberFormat="1" applyFont="1" applyBorder="1" applyAlignment="1" applyProtection="1">
      <alignment horizontal="center"/>
    </xf>
    <xf numFmtId="4" fontId="6" fillId="0" borderId="4" xfId="1" applyNumberFormat="1" applyFont="1" applyFill="1" applyBorder="1" applyProtection="1"/>
    <xf numFmtId="0" fontId="13" fillId="0" borderId="9" xfId="1" applyFont="1" applyBorder="1" applyAlignment="1" applyProtection="1">
      <alignment horizontal="center" vertical="center" wrapText="1"/>
    </xf>
    <xf numFmtId="0" fontId="12" fillId="0" borderId="9" xfId="1" applyFont="1" applyBorder="1" applyAlignment="1" applyProtection="1">
      <alignment horizontal="center" vertical="center" wrapText="1"/>
    </xf>
    <xf numFmtId="0" fontId="3" fillId="0" borderId="9" xfId="0" applyFont="1" applyBorder="1" applyProtection="1"/>
    <xf numFmtId="166" fontId="12" fillId="0" borderId="1" xfId="1" applyNumberFormat="1" applyFont="1" applyBorder="1" applyAlignment="1" applyProtection="1">
      <alignment horizontal="left" vertical="center" wrapText="1"/>
    </xf>
    <xf numFmtId="167" fontId="12" fillId="0" borderId="10" xfId="1" applyNumberFormat="1" applyFont="1" applyFill="1" applyBorder="1" applyAlignment="1" applyProtection="1">
      <alignment horizontal="right" vertical="center" wrapText="1"/>
    </xf>
    <xf numFmtId="0" fontId="12" fillId="0" borderId="11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right" vertical="center" wrapText="1"/>
    </xf>
    <xf numFmtId="4" fontId="12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1" applyFont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horizontal="center" vertical="center" wrapText="1"/>
    </xf>
    <xf numFmtId="0" fontId="3" fillId="0" borderId="0" xfId="0" applyFont="1" applyBorder="1" applyProtection="1"/>
    <xf numFmtId="166" fontId="6" fillId="0" borderId="0" xfId="1" applyNumberFormat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" fontId="12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Border="1" applyProtection="1"/>
    <xf numFmtId="0" fontId="11" fillId="0" borderId="0" xfId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top"/>
    </xf>
    <xf numFmtId="0" fontId="5" fillId="0" borderId="0" xfId="0" applyFont="1" applyBorder="1" applyProtection="1"/>
    <xf numFmtId="166" fontId="5" fillId="0" borderId="0" xfId="1" applyNumberFormat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7" fontId="6" fillId="0" borderId="12" xfId="1" applyNumberFormat="1" applyFont="1" applyBorder="1" applyProtection="1"/>
    <xf numFmtId="3" fontId="6" fillId="0" borderId="12" xfId="1" applyNumberFormat="1" applyFont="1" applyBorder="1" applyAlignment="1" applyProtection="1">
      <alignment horizontal="center"/>
    </xf>
    <xf numFmtId="3" fontId="6" fillId="0" borderId="12" xfId="1" applyNumberFormat="1" applyFont="1" applyBorder="1" applyAlignment="1" applyProtection="1">
      <alignment horizontal="left"/>
    </xf>
    <xf numFmtId="165" fontId="6" fillId="0" borderId="6" xfId="1" applyNumberFormat="1" applyFont="1" applyBorder="1" applyAlignment="1" applyProtection="1">
      <alignment vertical="center" wrapText="1"/>
    </xf>
    <xf numFmtId="165" fontId="6" fillId="0" borderId="6" xfId="1" applyNumberFormat="1" applyFont="1" applyBorder="1" applyAlignment="1" applyProtection="1">
      <alignment horizontal="center" vertical="center" wrapText="1"/>
    </xf>
    <xf numFmtId="165" fontId="6" fillId="0" borderId="6" xfId="1" applyNumberFormat="1" applyFont="1" applyBorder="1" applyAlignment="1" applyProtection="1">
      <alignment horizontal="left" vertical="center" wrapText="1"/>
    </xf>
    <xf numFmtId="165" fontId="6" fillId="0" borderId="11" xfId="1" applyNumberFormat="1" applyFont="1" applyBorder="1" applyAlignment="1" applyProtection="1">
      <alignment vertical="center" wrapText="1"/>
    </xf>
    <xf numFmtId="167" fontId="6" fillId="0" borderId="13" xfId="1" applyNumberFormat="1" applyFont="1" applyBorder="1" applyProtection="1"/>
    <xf numFmtId="165" fontId="6" fillId="0" borderId="0" xfId="1" applyNumberFormat="1" applyFont="1" applyBorder="1" applyAlignment="1" applyProtection="1">
      <alignment horizontal="center"/>
    </xf>
    <xf numFmtId="165" fontId="6" fillId="0" borderId="0" xfId="1" applyNumberFormat="1" applyFont="1" applyBorder="1" applyAlignment="1" applyProtection="1">
      <alignment horizontal="left"/>
    </xf>
    <xf numFmtId="165" fontId="6" fillId="0" borderId="14" xfId="1" applyNumberFormat="1" applyFont="1" applyBorder="1" applyAlignment="1" applyProtection="1">
      <alignment horizontal="center"/>
    </xf>
    <xf numFmtId="167" fontId="6" fillId="0" borderId="15" xfId="1" applyNumberFormat="1" applyFont="1" applyBorder="1" applyAlignment="1" applyProtection="1">
      <alignment horizontal="right"/>
    </xf>
    <xf numFmtId="1" fontId="6" fillId="0" borderId="13" xfId="1" applyNumberFormat="1" applyFont="1" applyBorder="1" applyAlignment="1" applyProtection="1">
      <alignment horizontal="center"/>
    </xf>
    <xf numFmtId="1" fontId="6" fillId="0" borderId="13" xfId="1" applyNumberFormat="1" applyFont="1" applyBorder="1" applyAlignment="1" applyProtection="1">
      <alignment horizontal="left"/>
    </xf>
    <xf numFmtId="165" fontId="6" fillId="0" borderId="16" xfId="1" applyNumberFormat="1" applyFont="1" applyBorder="1" applyAlignment="1" applyProtection="1"/>
    <xf numFmtId="4" fontId="6" fillId="0" borderId="17" xfId="1" applyNumberFormat="1" applyFont="1" applyFill="1" applyBorder="1" applyProtection="1"/>
    <xf numFmtId="1" fontId="6" fillId="0" borderId="0" xfId="1" applyNumberFormat="1" applyFont="1" applyBorder="1" applyAlignment="1" applyProtection="1">
      <alignment horizontal="left"/>
    </xf>
    <xf numFmtId="165" fontId="6" fillId="0" borderId="14" xfId="1" applyNumberFormat="1" applyFont="1" applyBorder="1" applyAlignment="1" applyProtection="1"/>
    <xf numFmtId="165" fontId="6" fillId="0" borderId="13" xfId="1" applyNumberFormat="1" applyFont="1" applyBorder="1" applyAlignment="1" applyProtection="1">
      <alignment horizontal="center"/>
    </xf>
    <xf numFmtId="165" fontId="6" fillId="0" borderId="13" xfId="1" applyNumberFormat="1" applyFont="1" applyBorder="1" applyAlignment="1" applyProtection="1">
      <alignment horizontal="left"/>
    </xf>
    <xf numFmtId="165" fontId="6" fillId="0" borderId="16" xfId="1" applyNumberFormat="1" applyFont="1" applyBorder="1" applyAlignment="1" applyProtection="1">
      <alignment horizontal="center"/>
    </xf>
    <xf numFmtId="0" fontId="6" fillId="0" borderId="18" xfId="1" applyFont="1" applyBorder="1" applyAlignment="1" applyProtection="1"/>
    <xf numFmtId="0" fontId="6" fillId="0" borderId="19" xfId="1" applyFont="1" applyBorder="1" applyAlignment="1" applyProtection="1"/>
    <xf numFmtId="0" fontId="6" fillId="0" borderId="20" xfId="1" applyFont="1" applyBorder="1" applyAlignment="1" applyProtection="1"/>
    <xf numFmtId="0" fontId="6" fillId="0" borderId="0" xfId="1" applyNumberFormat="1" applyFont="1" applyBorder="1" applyAlignment="1" applyProtection="1">
      <alignment horizontal="right"/>
    </xf>
    <xf numFmtId="165" fontId="6" fillId="0" borderId="0" xfId="1" applyNumberFormat="1" applyFont="1" applyBorder="1" applyAlignment="1" applyProtection="1"/>
    <xf numFmtId="4" fontId="6" fillId="0" borderId="21" xfId="1" applyNumberFormat="1" applyFont="1" applyFill="1" applyBorder="1" applyProtection="1"/>
    <xf numFmtId="0" fontId="6" fillId="0" borderId="1" xfId="1" applyFont="1" applyBorder="1" applyProtection="1"/>
    <xf numFmtId="0" fontId="6" fillId="0" borderId="10" xfId="1" applyFont="1" applyBorder="1" applyProtection="1"/>
    <xf numFmtId="0" fontId="6" fillId="0" borderId="6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left"/>
    </xf>
    <xf numFmtId="0" fontId="6" fillId="0" borderId="6" xfId="1" applyFont="1" applyBorder="1" applyProtection="1"/>
    <xf numFmtId="0" fontId="6" fillId="0" borderId="1" xfId="1" applyFont="1" applyFill="1" applyBorder="1" applyProtection="1"/>
    <xf numFmtId="4" fontId="12" fillId="0" borderId="1" xfId="1" applyNumberFormat="1" applyFont="1" applyFill="1" applyBorder="1" applyProtection="1"/>
    <xf numFmtId="166" fontId="6" fillId="0" borderId="1" xfId="1" applyNumberFormat="1" applyFont="1" applyBorder="1" applyAlignment="1" applyProtection="1">
      <alignment horizontal="center" vertical="center" wrapText="1"/>
    </xf>
    <xf numFmtId="0" fontId="6" fillId="0" borderId="10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4" fontId="3" fillId="0" borderId="22" xfId="0" applyNumberFormat="1" applyFont="1" applyBorder="1" applyProtection="1"/>
    <xf numFmtId="4" fontId="14" fillId="0" borderId="1" xfId="0" applyNumberFormat="1" applyFont="1" applyBorder="1" applyProtection="1"/>
    <xf numFmtId="167" fontId="6" fillId="0" borderId="6" xfId="1" applyNumberFormat="1" applyFont="1" applyFill="1" applyBorder="1" applyProtection="1"/>
    <xf numFmtId="167" fontId="6" fillId="0" borderId="7" xfId="1" applyNumberFormat="1" applyFont="1" applyFill="1" applyBorder="1" applyProtection="1"/>
    <xf numFmtId="167" fontId="6" fillId="0" borderId="8" xfId="1" applyNumberFormat="1" applyFont="1" applyFill="1" applyBorder="1" applyProtection="1"/>
    <xf numFmtId="167" fontId="6" fillId="0" borderId="0" xfId="1" applyNumberFormat="1" applyFont="1" applyFill="1" applyBorder="1" applyProtection="1"/>
    <xf numFmtId="4" fontId="6" fillId="0" borderId="22" xfId="1" applyNumberFormat="1" applyFont="1" applyFill="1" applyBorder="1" applyProtection="1"/>
    <xf numFmtId="0" fontId="6" fillId="0" borderId="17" xfId="1" applyFont="1" applyFill="1" applyBorder="1" applyAlignment="1" applyProtection="1">
      <alignment vertical="center" wrapText="1"/>
    </xf>
    <xf numFmtId="0" fontId="6" fillId="0" borderId="21" xfId="1" applyFont="1" applyFill="1" applyBorder="1" applyAlignment="1" applyProtection="1">
      <alignment vertical="center" wrapText="1"/>
    </xf>
    <xf numFmtId="167" fontId="6" fillId="0" borderId="23" xfId="1" applyNumberFormat="1" applyFont="1" applyBorder="1" applyProtection="1"/>
    <xf numFmtId="165" fontId="6" fillId="0" borderId="7" xfId="1" applyNumberFormat="1" applyFont="1" applyBorder="1" applyAlignment="1" applyProtection="1">
      <alignment horizontal="center"/>
    </xf>
    <xf numFmtId="165" fontId="6" fillId="0" borderId="7" xfId="1" applyNumberFormat="1" applyFont="1" applyBorder="1" applyAlignment="1" applyProtection="1">
      <alignment horizontal="left"/>
    </xf>
    <xf numFmtId="165" fontId="6" fillId="0" borderId="24" xfId="1" applyNumberFormat="1" applyFont="1" applyBorder="1" applyAlignment="1" applyProtection="1">
      <alignment horizontal="center"/>
    </xf>
    <xf numFmtId="4" fontId="6" fillId="0" borderId="5" xfId="1" applyNumberFormat="1" applyFont="1" applyFill="1" applyBorder="1" applyProtection="1"/>
    <xf numFmtId="167" fontId="6" fillId="0" borderId="15" xfId="1" applyNumberFormat="1" applyFont="1" applyBorder="1" applyProtection="1"/>
    <xf numFmtId="0" fontId="6" fillId="0" borderId="4" xfId="1" applyFont="1" applyBorder="1" applyAlignment="1" applyProtection="1">
      <alignment vertical="center" wrapText="1"/>
    </xf>
    <xf numFmtId="4" fontId="3" fillId="0" borderId="4" xfId="0" applyNumberFormat="1" applyFont="1" applyBorder="1" applyProtection="1"/>
    <xf numFmtId="4" fontId="3" fillId="0" borderId="1" xfId="0" applyNumberFormat="1" applyFont="1" applyBorder="1" applyProtection="1"/>
    <xf numFmtId="167" fontId="6" fillId="0" borderId="25" xfId="1" applyNumberFormat="1" applyFont="1" applyFill="1" applyBorder="1" applyProtection="1"/>
    <xf numFmtId="3" fontId="6" fillId="0" borderId="25" xfId="1" applyNumberFormat="1" applyFont="1" applyBorder="1" applyAlignment="1" applyProtection="1">
      <alignment horizontal="center"/>
    </xf>
    <xf numFmtId="167" fontId="6" fillId="0" borderId="12" xfId="1" applyNumberFormat="1" applyFont="1" applyFill="1" applyBorder="1" applyProtection="1"/>
    <xf numFmtId="165" fontId="6" fillId="0" borderId="6" xfId="1" applyNumberFormat="1" applyFont="1" applyFill="1" applyBorder="1" applyAlignment="1" applyProtection="1">
      <alignment vertical="center" wrapText="1"/>
    </xf>
    <xf numFmtId="167" fontId="6" fillId="0" borderId="13" xfId="1" applyNumberFormat="1" applyFont="1" applyFill="1" applyBorder="1" applyProtection="1"/>
    <xf numFmtId="164" fontId="6" fillId="0" borderId="15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167" fontId="6" fillId="0" borderId="0" xfId="0" applyNumberFormat="1" applyFont="1" applyAlignment="1" applyProtection="1">
      <alignment horizontal="center" vertical="center"/>
    </xf>
    <xf numFmtId="167" fontId="6" fillId="0" borderId="15" xfId="1" applyNumberFormat="1" applyFont="1" applyFill="1" applyBorder="1" applyAlignment="1" applyProtection="1">
      <alignment horizontal="right"/>
    </xf>
    <xf numFmtId="16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left" vertical="center" wrapText="1"/>
    </xf>
    <xf numFmtId="0" fontId="6" fillId="0" borderId="0" xfId="1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12" fillId="0" borderId="5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vertical="center" wrapText="1"/>
    </xf>
    <xf numFmtId="0" fontId="12" fillId="0" borderId="4" xfId="1" applyFont="1" applyBorder="1" applyAlignment="1" applyProtection="1">
      <alignment horizontal="center" vertical="center" wrapText="1"/>
    </xf>
    <xf numFmtId="0" fontId="13" fillId="0" borderId="0" xfId="1" applyFont="1" applyBorder="1" applyAlignment="1" applyProtection="1">
      <alignment horizontal="center" vertical="center" wrapText="1"/>
    </xf>
    <xf numFmtId="167" fontId="3" fillId="0" borderId="0" xfId="0" applyNumberFormat="1" applyFont="1" applyProtection="1"/>
    <xf numFmtId="4" fontId="6" fillId="2" borderId="26" xfId="1" applyNumberFormat="1" applyFont="1" applyFill="1" applyBorder="1" applyProtection="1">
      <protection locked="0"/>
    </xf>
    <xf numFmtId="4" fontId="3" fillId="0" borderId="0" xfId="0" applyNumberFormat="1" applyFont="1" applyProtection="1"/>
    <xf numFmtId="4" fontId="3" fillId="0" borderId="0" xfId="0" applyNumberFormat="1" applyFont="1" applyBorder="1" applyProtection="1"/>
    <xf numFmtId="4" fontId="6" fillId="0" borderId="0" xfId="0" applyNumberFormat="1" applyFont="1" applyBorder="1" applyProtection="1"/>
    <xf numFmtId="4" fontId="5" fillId="0" borderId="0" xfId="0" applyNumberFormat="1" applyFont="1" applyBorder="1" applyProtection="1"/>
    <xf numFmtId="4" fontId="6" fillId="2" borderId="1" xfId="1" applyNumberFormat="1" applyFont="1" applyFill="1" applyBorder="1" applyProtection="1">
      <protection locked="0"/>
    </xf>
    <xf numFmtId="4" fontId="6" fillId="2" borderId="2" xfId="1" applyNumberFormat="1" applyFont="1" applyFill="1" applyBorder="1" applyProtection="1">
      <protection locked="0"/>
    </xf>
    <xf numFmtId="4" fontId="6" fillId="2" borderId="3" xfId="1" applyNumberFormat="1" applyFont="1" applyFill="1" applyBorder="1" applyProtection="1">
      <protection locked="0"/>
    </xf>
    <xf numFmtId="4" fontId="6" fillId="2" borderId="4" xfId="1" applyNumberFormat="1" applyFont="1" applyFill="1" applyBorder="1" applyProtection="1">
      <protection locked="0"/>
    </xf>
    <xf numFmtId="4" fontId="6" fillId="2" borderId="17" xfId="1" applyNumberFormat="1" applyFont="1" applyFill="1" applyBorder="1" applyProtection="1">
      <protection locked="0"/>
    </xf>
    <xf numFmtId="4" fontId="6" fillId="2" borderId="22" xfId="1" applyNumberFormat="1" applyFont="1" applyFill="1" applyBorder="1" applyProtection="1">
      <protection locked="0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4" fontId="6" fillId="2" borderId="21" xfId="1" applyNumberFormat="1" applyFont="1" applyFill="1" applyBorder="1" applyProtection="1">
      <protection locked="0"/>
    </xf>
    <xf numFmtId="0" fontId="9" fillId="0" borderId="1" xfId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8" fillId="0" borderId="16" xfId="3" applyFont="1" applyBorder="1" applyAlignment="1" applyProtection="1">
      <alignment horizontal="left" vertical="center" wrapText="1"/>
      <protection locked="0"/>
    </xf>
    <xf numFmtId="0" fontId="8" fillId="0" borderId="35" xfId="3" applyFont="1" applyBorder="1" applyAlignment="1" applyProtection="1">
      <alignment horizontal="left" vertical="center" wrapText="1"/>
      <protection locked="0"/>
    </xf>
    <xf numFmtId="0" fontId="8" fillId="0" borderId="33" xfId="3" applyFont="1" applyBorder="1" applyAlignment="1" applyProtection="1">
      <alignment horizontal="left" vertical="center" wrapText="1"/>
      <protection locked="0"/>
    </xf>
    <xf numFmtId="0" fontId="7" fillId="0" borderId="1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6" fillId="0" borderId="28" xfId="1" applyFont="1" applyFill="1" applyBorder="1" applyAlignment="1" applyProtection="1">
      <alignment horizontal="left"/>
    </xf>
    <xf numFmtId="0" fontId="6" fillId="0" borderId="8" xfId="1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top" wrapText="1"/>
    </xf>
    <xf numFmtId="0" fontId="15" fillId="0" borderId="0" xfId="1" applyFont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left"/>
    </xf>
    <xf numFmtId="0" fontId="6" fillId="0" borderId="6" xfId="1" applyFont="1" applyFill="1" applyBorder="1" applyAlignment="1" applyProtection="1">
      <alignment horizontal="left"/>
    </xf>
    <xf numFmtId="0" fontId="6" fillId="0" borderId="23" xfId="1" applyFont="1" applyFill="1" applyBorder="1" applyAlignment="1" applyProtection="1">
      <alignment horizontal="left"/>
    </xf>
    <xf numFmtId="0" fontId="6" fillId="0" borderId="7" xfId="1" applyFont="1" applyFill="1" applyBorder="1" applyAlignment="1" applyProtection="1">
      <alignment horizontal="left"/>
    </xf>
    <xf numFmtId="0" fontId="12" fillId="0" borderId="5" xfId="1" applyFont="1" applyBorder="1" applyAlignment="1" applyProtection="1">
      <alignment horizontal="center" vertical="center" wrapText="1"/>
    </xf>
    <xf numFmtId="0" fontId="12" fillId="0" borderId="3" xfId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12" fillId="0" borderId="9" xfId="1" applyFont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  <protection locked="0"/>
    </xf>
    <xf numFmtId="0" fontId="4" fillId="2" borderId="0" xfId="1" applyFont="1" applyFill="1" applyBorder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left" vertical="center" wrapText="1"/>
    </xf>
    <xf numFmtId="0" fontId="12" fillId="0" borderId="27" xfId="1" applyFont="1" applyBorder="1" applyAlignment="1" applyProtection="1">
      <alignment horizontal="center" vertical="center" wrapText="1"/>
    </xf>
    <xf numFmtId="0" fontId="12" fillId="0" borderId="9" xfId="1" applyFont="1" applyBorder="1" applyAlignment="1" applyProtection="1">
      <alignment horizontal="center" vertical="center" wrapText="1"/>
    </xf>
    <xf numFmtId="0" fontId="12" fillId="0" borderId="28" xfId="1" applyFont="1" applyBorder="1" applyAlignment="1" applyProtection="1">
      <alignment horizontal="center" vertical="center" wrapText="1"/>
    </xf>
    <xf numFmtId="0" fontId="12" fillId="0" borderId="8" xfId="1" applyFont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6" fillId="0" borderId="0" xfId="1" applyFont="1" applyBorder="1" applyAlignment="1" applyProtection="1">
      <alignment horizontal="center" wrapText="1"/>
    </xf>
    <xf numFmtId="0" fontId="6" fillId="0" borderId="29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0" fontId="12" fillId="0" borderId="10" xfId="1" applyFont="1" applyBorder="1" applyAlignment="1" applyProtection="1">
      <alignment horizontal="center" vertical="center" wrapText="1"/>
    </xf>
    <xf numFmtId="0" fontId="3" fillId="0" borderId="6" xfId="0" applyFont="1" applyBorder="1" applyProtection="1"/>
    <xf numFmtId="0" fontId="3" fillId="0" borderId="11" xfId="0" applyFont="1" applyBorder="1" applyProtection="1"/>
    <xf numFmtId="0" fontId="3" fillId="0" borderId="8" xfId="0" applyFont="1" applyBorder="1" applyAlignment="1" applyProtection="1">
      <alignment horizontal="center"/>
    </xf>
    <xf numFmtId="0" fontId="12" fillId="0" borderId="6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6" fillId="0" borderId="15" xfId="1" applyFont="1" applyBorder="1" applyAlignment="1" applyProtection="1">
      <alignment horizontal="left"/>
    </xf>
    <xf numFmtId="0" fontId="12" fillId="0" borderId="11" xfId="1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6" fillId="0" borderId="23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6" fillId="0" borderId="24" xfId="1" applyFont="1" applyBorder="1" applyAlignment="1" applyProtection="1">
      <alignment horizontal="left"/>
    </xf>
    <xf numFmtId="0" fontId="6" fillId="0" borderId="5" xfId="1" applyFont="1" applyBorder="1" applyAlignment="1" applyProtection="1">
      <alignment vertical="center" wrapText="1"/>
    </xf>
    <xf numFmtId="0" fontId="6" fillId="0" borderId="4" xfId="1" applyFont="1" applyBorder="1" applyAlignment="1" applyProtection="1">
      <alignment vertical="center" wrapText="1"/>
    </xf>
    <xf numFmtId="0" fontId="6" fillId="0" borderId="12" xfId="1" applyFont="1" applyBorder="1" applyAlignment="1" applyProtection="1">
      <alignment horizontal="left"/>
    </xf>
    <xf numFmtId="0" fontId="14" fillId="0" borderId="10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12" fillId="0" borderId="27" xfId="1" applyFont="1" applyBorder="1" applyAlignment="1" applyProtection="1">
      <alignment horizontal="center" vertical="center"/>
    </xf>
    <xf numFmtId="0" fontId="12" fillId="0" borderId="30" xfId="1" applyFont="1" applyBorder="1" applyAlignment="1" applyProtection="1">
      <alignment horizontal="center" vertical="center"/>
    </xf>
    <xf numFmtId="0" fontId="12" fillId="0" borderId="28" xfId="1" applyFont="1" applyBorder="1" applyAlignment="1" applyProtection="1">
      <alignment horizontal="center" vertical="center"/>
    </xf>
    <xf numFmtId="0" fontId="12" fillId="0" borderId="31" xfId="1" applyFont="1" applyBorder="1" applyAlignment="1" applyProtection="1">
      <alignment horizontal="center" vertical="center"/>
    </xf>
    <xf numFmtId="0" fontId="12" fillId="0" borderId="30" xfId="1" applyFont="1" applyBorder="1" applyAlignment="1" applyProtection="1">
      <alignment horizontal="center" vertical="center" wrapText="1"/>
    </xf>
    <xf numFmtId="0" fontId="12" fillId="0" borderId="31" xfId="1" applyFont="1" applyBorder="1" applyAlignment="1" applyProtection="1">
      <alignment horizontal="center" vertical="center" wrapText="1"/>
    </xf>
    <xf numFmtId="0" fontId="12" fillId="0" borderId="4" xfId="1" applyFont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left"/>
    </xf>
    <xf numFmtId="0" fontId="13" fillId="0" borderId="0" xfId="1" applyFont="1" applyBorder="1" applyAlignment="1" applyProtection="1">
      <alignment horizontal="center" vertical="center" wrapText="1"/>
    </xf>
    <xf numFmtId="0" fontId="6" fillId="0" borderId="27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30" xfId="1" applyFont="1" applyBorder="1" applyAlignment="1" applyProtection="1">
      <alignment horizontal="left"/>
    </xf>
    <xf numFmtId="0" fontId="6" fillId="0" borderId="16" xfId="1" applyFont="1" applyBorder="1" applyAlignment="1" applyProtection="1">
      <alignment horizontal="left"/>
    </xf>
    <xf numFmtId="0" fontId="6" fillId="0" borderId="27" xfId="1" applyFont="1" applyFill="1" applyBorder="1" applyAlignment="1" applyProtection="1">
      <alignment horizontal="left"/>
    </xf>
    <xf numFmtId="0" fontId="6" fillId="0" borderId="9" xfId="1" applyFont="1" applyFill="1" applyBorder="1" applyAlignment="1" applyProtection="1">
      <alignment horizontal="left"/>
    </xf>
    <xf numFmtId="0" fontId="6" fillId="0" borderId="30" xfId="1" applyFont="1" applyFill="1" applyBorder="1" applyAlignment="1" applyProtection="1">
      <alignment horizontal="left"/>
    </xf>
    <xf numFmtId="0" fontId="6" fillId="0" borderId="15" xfId="1" applyFont="1" applyFill="1" applyBorder="1" applyAlignment="1" applyProtection="1">
      <alignment horizontal="left"/>
    </xf>
    <xf numFmtId="0" fontId="6" fillId="0" borderId="13" xfId="1" applyFont="1" applyFill="1" applyBorder="1" applyAlignment="1" applyProtection="1">
      <alignment horizontal="left"/>
    </xf>
    <xf numFmtId="0" fontId="6" fillId="0" borderId="16" xfId="1" applyFont="1" applyFill="1" applyBorder="1" applyAlignment="1" applyProtection="1">
      <alignment horizontal="left"/>
    </xf>
    <xf numFmtId="0" fontId="6" fillId="0" borderId="32" xfId="1" applyFont="1" applyBorder="1" applyAlignment="1" applyProtection="1">
      <alignment horizontal="left"/>
    </xf>
    <xf numFmtId="0" fontId="6" fillId="0" borderId="33" xfId="1" applyFont="1" applyBorder="1" applyAlignment="1" applyProtection="1">
      <alignment horizontal="left"/>
    </xf>
    <xf numFmtId="0" fontId="6" fillId="0" borderId="31" xfId="1" applyFont="1" applyFill="1" applyBorder="1" applyAlignment="1" applyProtection="1">
      <alignment horizontal="left"/>
    </xf>
    <xf numFmtId="0" fontId="6" fillId="0" borderId="34" xfId="1" applyFont="1" applyFill="1" applyBorder="1" applyAlignment="1" applyProtection="1">
      <alignment horizontal="left"/>
    </xf>
    <xf numFmtId="0" fontId="6" fillId="0" borderId="25" xfId="1" applyFont="1" applyFill="1" applyBorder="1" applyAlignment="1" applyProtection="1">
      <alignment horizontal="left"/>
    </xf>
    <xf numFmtId="0" fontId="13" fillId="0" borderId="0" xfId="1" applyFont="1" applyFill="1" applyBorder="1" applyAlignment="1" applyProtection="1">
      <alignment horizontal="center" vertical="center" wrapText="1"/>
    </xf>
  </cellXfs>
  <cellStyles count="4">
    <cellStyle name="Normalny" xfId="0" builtinId="0"/>
    <cellStyle name="Normalny 2" xfId="1"/>
    <cellStyle name="Normalny 2 2" xfId="2"/>
    <cellStyle name="Normalny 2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26"/>
  <sheetViews>
    <sheetView topLeftCell="A13" workbookViewId="0">
      <selection activeCell="D17" sqref="D17"/>
    </sheetView>
  </sheetViews>
  <sheetFormatPr defaultRowHeight="14.25"/>
  <cols>
    <col min="1" max="1" width="4.125" style="14" customWidth="1"/>
    <col min="2" max="2" width="6.5" style="14" customWidth="1"/>
    <col min="3" max="3" width="79" style="14" customWidth="1"/>
    <col min="4" max="246" width="9" style="14"/>
    <col min="247" max="247" width="4.125" style="14" customWidth="1"/>
    <col min="248" max="248" width="6.5" style="14" customWidth="1"/>
    <col min="249" max="16384" width="9" style="14"/>
  </cols>
  <sheetData>
    <row r="1" spans="2:3" ht="15" thickBot="1"/>
    <row r="2" spans="2:3" s="13" customFormat="1" ht="20.100000000000001" customHeight="1" thickBot="1">
      <c r="B2" s="163" t="s">
        <v>52</v>
      </c>
      <c r="C2" s="162" t="s">
        <v>53</v>
      </c>
    </row>
    <row r="3" spans="2:3" ht="30" customHeight="1">
      <c r="B3" s="164">
        <v>1</v>
      </c>
      <c r="C3" s="161" t="s">
        <v>21</v>
      </c>
    </row>
    <row r="4" spans="2:3" ht="30" customHeight="1">
      <c r="B4" s="165">
        <v>2</v>
      </c>
      <c r="C4" s="159" t="s">
        <v>67</v>
      </c>
    </row>
    <row r="5" spans="2:3" ht="30" customHeight="1">
      <c r="B5" s="165">
        <v>3</v>
      </c>
      <c r="C5" s="159" t="s">
        <v>48</v>
      </c>
    </row>
    <row r="6" spans="2:3" ht="30" customHeight="1">
      <c r="B6" s="165">
        <v>4</v>
      </c>
      <c r="C6" s="159" t="s">
        <v>68</v>
      </c>
    </row>
    <row r="7" spans="2:3" ht="30" customHeight="1">
      <c r="B7" s="165">
        <v>5</v>
      </c>
      <c r="C7" s="159" t="s">
        <v>69</v>
      </c>
    </row>
    <row r="8" spans="2:3" ht="30" customHeight="1">
      <c r="B8" s="165">
        <v>6</v>
      </c>
      <c r="C8" s="159" t="s">
        <v>49</v>
      </c>
    </row>
    <row r="9" spans="2:3" ht="30" customHeight="1">
      <c r="B9" s="165">
        <v>7</v>
      </c>
      <c r="C9" s="159" t="s">
        <v>50</v>
      </c>
    </row>
    <row r="10" spans="2:3" ht="30" customHeight="1">
      <c r="B10" s="165">
        <v>8</v>
      </c>
      <c r="C10" s="159" t="s">
        <v>103</v>
      </c>
    </row>
    <row r="11" spans="2:3" ht="45" customHeight="1">
      <c r="B11" s="165">
        <v>9</v>
      </c>
      <c r="C11" s="159" t="s">
        <v>102</v>
      </c>
    </row>
    <row r="12" spans="2:3" ht="30" customHeight="1">
      <c r="B12" s="165">
        <v>10</v>
      </c>
      <c r="C12" s="159" t="s">
        <v>101</v>
      </c>
    </row>
    <row r="13" spans="2:3" ht="30" customHeight="1">
      <c r="B13" s="165">
        <v>11</v>
      </c>
      <c r="C13" s="159" t="s">
        <v>51</v>
      </c>
    </row>
    <row r="14" spans="2:3" ht="45" customHeight="1">
      <c r="B14" s="165">
        <v>12</v>
      </c>
      <c r="C14" s="159" t="s">
        <v>104</v>
      </c>
    </row>
    <row r="15" spans="2:3" ht="30" customHeight="1">
      <c r="B15" s="165">
        <v>13</v>
      </c>
      <c r="C15" s="159" t="s">
        <v>109</v>
      </c>
    </row>
    <row r="16" spans="2:3" ht="30" customHeight="1">
      <c r="B16" s="165">
        <v>14</v>
      </c>
      <c r="C16" s="159" t="s">
        <v>54</v>
      </c>
    </row>
    <row r="17" spans="2:3" ht="30" customHeight="1">
      <c r="B17" s="165">
        <v>15</v>
      </c>
      <c r="C17" s="159" t="s">
        <v>55</v>
      </c>
    </row>
    <row r="18" spans="2:3" ht="30" customHeight="1">
      <c r="B18" s="165">
        <v>16</v>
      </c>
      <c r="C18" s="159" t="s">
        <v>107</v>
      </c>
    </row>
    <row r="19" spans="2:3" ht="30" customHeight="1">
      <c r="B19" s="165">
        <v>17</v>
      </c>
      <c r="C19" s="159" t="s">
        <v>56</v>
      </c>
    </row>
    <row r="20" spans="2:3" ht="45" customHeight="1">
      <c r="B20" s="165">
        <v>18</v>
      </c>
      <c r="C20" s="159" t="s">
        <v>108</v>
      </c>
    </row>
    <row r="21" spans="2:3" ht="30" customHeight="1">
      <c r="B21" s="165">
        <v>19</v>
      </c>
      <c r="C21" s="159" t="s">
        <v>110</v>
      </c>
    </row>
    <row r="22" spans="2:3" ht="30" customHeight="1">
      <c r="B22" s="165">
        <v>20</v>
      </c>
      <c r="C22" s="159" t="s">
        <v>57</v>
      </c>
    </row>
    <row r="23" spans="2:3" ht="30" customHeight="1">
      <c r="B23" s="165">
        <v>21</v>
      </c>
      <c r="C23" s="159" t="s">
        <v>111</v>
      </c>
    </row>
    <row r="24" spans="2:3" ht="30" customHeight="1">
      <c r="B24" s="165">
        <v>22</v>
      </c>
      <c r="C24" s="159" t="s">
        <v>58</v>
      </c>
    </row>
    <row r="25" spans="2:3" ht="30" customHeight="1">
      <c r="B25" s="165">
        <v>23</v>
      </c>
      <c r="C25" s="159" t="s">
        <v>112</v>
      </c>
    </row>
    <row r="26" spans="2:3" ht="30" customHeight="1" thickBot="1">
      <c r="B26" s="166">
        <v>24</v>
      </c>
      <c r="C26" s="160" t="s">
        <v>59</v>
      </c>
    </row>
  </sheetData>
  <sheetProtection algorithmName="SHA-512" hashValue="7UxU2YtgwlFdD2UHEw6hnIxtp7JwXXcAS83EtGlcF8XdHtJuFYNXE4X1apa9fp/m4NIcOL/OgYmLB8cfWUGPAQ==" saltValue="DufgSIAcrrZc4DNtPVvj3A==" spinCount="100000" sheet="1" objects="1" scenarios="1"/>
  <pageMargins left="0.7" right="0.7" top="0.75" bottom="0.75" header="0.3" footer="0.3"/>
  <pageSetup paperSize="9" scale="8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77" t="s">
        <v>113</v>
      </c>
      <c r="C1" s="177"/>
      <c r="D1" s="177"/>
      <c r="E1" s="17"/>
      <c r="F1" s="17"/>
      <c r="G1" s="17"/>
      <c r="H1" s="17"/>
      <c r="I1" s="63"/>
      <c r="J1" s="64"/>
      <c r="K1" s="64"/>
      <c r="L1" s="17"/>
      <c r="M1" s="17"/>
      <c r="N1" s="17"/>
      <c r="O1" s="17"/>
    </row>
    <row r="2" spans="1:22" ht="16.5" thickBot="1">
      <c r="A2" s="16"/>
      <c r="B2" s="158"/>
      <c r="C2" s="158"/>
      <c r="D2" s="158"/>
      <c r="E2" s="17"/>
      <c r="F2" s="17"/>
      <c r="G2" s="17"/>
      <c r="H2" s="17"/>
      <c r="I2" s="63"/>
      <c r="J2" s="64"/>
      <c r="K2" s="64"/>
      <c r="L2" s="17"/>
      <c r="M2" s="17"/>
      <c r="N2" s="17"/>
      <c r="O2" s="17"/>
    </row>
    <row r="3" spans="1:22" s="2" customFormat="1" ht="30" customHeight="1" thickBot="1">
      <c r="A3" s="157">
        <v>9</v>
      </c>
      <c r="B3" s="182" t="s">
        <v>102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2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2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2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2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2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2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2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35" t="s">
        <v>60</v>
      </c>
      <c r="E13" s="235"/>
      <c r="F13" s="235"/>
      <c r="G13" s="235"/>
      <c r="H13" s="235"/>
      <c r="I13" s="235"/>
      <c r="J13" s="235"/>
      <c r="K13" s="235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63"/>
      <c r="J14" s="64"/>
      <c r="K14" s="64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75" t="s">
        <v>0</v>
      </c>
      <c r="B15" s="211" t="s">
        <v>1</v>
      </c>
      <c r="C15" s="178"/>
      <c r="D15" s="178"/>
      <c r="E15" s="178"/>
      <c r="F15" s="212"/>
      <c r="G15" s="175" t="s">
        <v>2</v>
      </c>
      <c r="H15" s="183" t="s">
        <v>3</v>
      </c>
      <c r="I15" s="184"/>
      <c r="J15" s="184"/>
      <c r="K15" s="215"/>
      <c r="L15" s="23" t="s">
        <v>4</v>
      </c>
      <c r="M15" s="23" t="s">
        <v>90</v>
      </c>
      <c r="N15" s="23" t="s">
        <v>91</v>
      </c>
      <c r="O15" s="23" t="s">
        <v>5</v>
      </c>
      <c r="R15" s="3"/>
      <c r="S15" s="3"/>
      <c r="U15" s="3"/>
      <c r="V15" s="3"/>
    </row>
    <row r="16" spans="1:22" ht="15.75" thickBot="1">
      <c r="A16" s="176"/>
      <c r="B16" s="213"/>
      <c r="C16" s="179"/>
      <c r="D16" s="179"/>
      <c r="E16" s="179"/>
      <c r="F16" s="214"/>
      <c r="G16" s="176"/>
      <c r="H16" s="185"/>
      <c r="I16" s="186"/>
      <c r="J16" s="186"/>
      <c r="K16" s="216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7" t="s">
        <v>99</v>
      </c>
      <c r="B17" s="171" t="s">
        <v>15</v>
      </c>
      <c r="C17" s="172"/>
      <c r="D17" s="172"/>
      <c r="E17" s="172"/>
      <c r="F17" s="218"/>
      <c r="G17" s="39" t="s">
        <v>20</v>
      </c>
      <c r="H17" s="65">
        <v>64.393000000000001</v>
      </c>
      <c r="I17" s="66"/>
      <c r="J17" s="67" t="s">
        <v>12</v>
      </c>
      <c r="K17" s="66"/>
      <c r="L17" s="154">
        <v>0</v>
      </c>
      <c r="M17" s="33">
        <f>ROUND(L17*H17,2)</f>
        <v>0</v>
      </c>
      <c r="N17" s="33">
        <f>O17-M17</f>
        <v>0</v>
      </c>
      <c r="O17" s="33">
        <f>ROUND(M17*1.23,2)</f>
        <v>0</v>
      </c>
      <c r="R17" s="3"/>
      <c r="S17" s="3"/>
      <c r="U17" s="3"/>
      <c r="V17" s="3"/>
    </row>
    <row r="18" spans="1:22" ht="15.75" thickBot="1">
      <c r="A18" s="217"/>
      <c r="B18" s="195" t="s">
        <v>78</v>
      </c>
      <c r="C18" s="195"/>
      <c r="D18" s="195"/>
      <c r="E18" s="195"/>
      <c r="F18" s="195"/>
      <c r="G18" s="25"/>
      <c r="H18" s="68"/>
      <c r="I18" s="69"/>
      <c r="J18" s="70"/>
      <c r="K18" s="71"/>
      <c r="L18" s="155"/>
      <c r="M18" s="50">
        <f>SUM(M17:M17)</f>
        <v>0</v>
      </c>
      <c r="N18" s="50">
        <f>SUM(N17:N17)</f>
        <v>0</v>
      </c>
      <c r="O18" s="50">
        <f>SUM(O17:O17)</f>
        <v>0</v>
      </c>
      <c r="R18" s="3"/>
      <c r="S18" s="3"/>
      <c r="U18" s="3"/>
      <c r="V18" s="3"/>
    </row>
    <row r="19" spans="1:22">
      <c r="A19" s="217"/>
      <c r="B19" s="203" t="s">
        <v>27</v>
      </c>
      <c r="C19" s="204"/>
      <c r="D19" s="204"/>
      <c r="E19" s="204"/>
      <c r="F19" s="205"/>
      <c r="G19" s="206" t="s">
        <v>20</v>
      </c>
      <c r="H19" s="72">
        <f>H17</f>
        <v>64.393000000000001</v>
      </c>
      <c r="I19" s="73"/>
      <c r="J19" s="74" t="s">
        <v>12</v>
      </c>
      <c r="K19" s="75"/>
      <c r="L19" s="144">
        <v>0</v>
      </c>
      <c r="M19" s="33">
        <f>ROUND(L19*H19,2)</f>
        <v>0</v>
      </c>
      <c r="N19" s="33">
        <f>O19-M19</f>
        <v>0</v>
      </c>
      <c r="O19" s="33">
        <f>ROUND(M19*1.23,2)</f>
        <v>0</v>
      </c>
      <c r="R19" s="3"/>
      <c r="S19" s="3"/>
      <c r="U19" s="3"/>
      <c r="V19" s="3"/>
    </row>
    <row r="20" spans="1:22">
      <c r="A20" s="217"/>
      <c r="B20" s="208" t="s">
        <v>28</v>
      </c>
      <c r="C20" s="208"/>
      <c r="D20" s="208"/>
      <c r="E20" s="208"/>
      <c r="F20" s="208"/>
      <c r="G20" s="207"/>
      <c r="H20" s="76">
        <v>0.08</v>
      </c>
      <c r="I20" s="77" t="s">
        <v>32</v>
      </c>
      <c r="J20" s="78">
        <v>14</v>
      </c>
      <c r="K20" s="79" t="s">
        <v>31</v>
      </c>
      <c r="L20" s="153">
        <v>0</v>
      </c>
      <c r="M20" s="80">
        <f>ROUND(L20*H20*J20,2)</f>
        <v>0</v>
      </c>
      <c r="N20" s="80">
        <f>O20-M20</f>
        <v>0</v>
      </c>
      <c r="O20" s="80">
        <f>ROUND(M20*1.23,2)</f>
        <v>0</v>
      </c>
      <c r="R20" s="3"/>
      <c r="S20" s="3"/>
      <c r="U20" s="3"/>
      <c r="V20" s="3"/>
    </row>
    <row r="21" spans="1:22">
      <c r="A21" s="217"/>
      <c r="B21" s="196" t="s">
        <v>29</v>
      </c>
      <c r="C21" s="196"/>
      <c r="D21" s="196"/>
      <c r="E21" s="196"/>
      <c r="F21" s="196"/>
      <c r="G21" s="207"/>
      <c r="H21" s="76">
        <v>0.08</v>
      </c>
      <c r="I21" s="73" t="s">
        <v>32</v>
      </c>
      <c r="J21" s="81">
        <v>14</v>
      </c>
      <c r="K21" s="82" t="s">
        <v>31</v>
      </c>
      <c r="L21" s="153">
        <v>0</v>
      </c>
      <c r="M21" s="80">
        <f>ROUND(L21*H21*J21,2)</f>
        <v>0</v>
      </c>
      <c r="N21" s="80">
        <f>O21-M21</f>
        <v>0</v>
      </c>
      <c r="O21" s="80">
        <f>ROUND(M21*1.23,2)</f>
        <v>0</v>
      </c>
      <c r="R21" s="3"/>
      <c r="S21" s="3"/>
      <c r="U21" s="3"/>
      <c r="V21" s="3"/>
    </row>
    <row r="22" spans="1:22">
      <c r="A22" s="217"/>
      <c r="B22" s="197" t="s">
        <v>30</v>
      </c>
      <c r="C22" s="196"/>
      <c r="D22" s="196"/>
      <c r="E22" s="196"/>
      <c r="F22" s="196"/>
      <c r="G22" s="207"/>
      <c r="H22" s="72">
        <f>H17</f>
        <v>64.393000000000001</v>
      </c>
      <c r="I22" s="83"/>
      <c r="J22" s="84" t="s">
        <v>12</v>
      </c>
      <c r="K22" s="85"/>
      <c r="L22" s="153">
        <v>0</v>
      </c>
      <c r="M22" s="80">
        <f>ROUND(L22*H22,2)</f>
        <v>0</v>
      </c>
      <c r="N22" s="80">
        <f>O22-M22</f>
        <v>0</v>
      </c>
      <c r="O22" s="80">
        <f>ROUND(M22*1.23,2)</f>
        <v>0</v>
      </c>
      <c r="R22" s="3"/>
      <c r="S22" s="3"/>
      <c r="V22" s="3"/>
    </row>
    <row r="23" spans="1:22" ht="15.75" thickBot="1">
      <c r="A23" s="217"/>
      <c r="B23" s="86" t="s">
        <v>75</v>
      </c>
      <c r="C23" s="87"/>
      <c r="D23" s="87"/>
      <c r="E23" s="87"/>
      <c r="F23" s="88"/>
      <c r="G23" s="207"/>
      <c r="H23" s="89">
        <v>1</v>
      </c>
      <c r="I23" s="73" t="s">
        <v>32</v>
      </c>
      <c r="J23" s="81">
        <v>14</v>
      </c>
      <c r="K23" s="90" t="s">
        <v>31</v>
      </c>
      <c r="L23" s="152">
        <v>0</v>
      </c>
      <c r="M23" s="37">
        <f>ROUND(L23*H23*J23,2)</f>
        <v>0</v>
      </c>
      <c r="N23" s="91">
        <f>O23-M23</f>
        <v>0</v>
      </c>
      <c r="O23" s="91">
        <f>ROUND(M23*1.23,2)</f>
        <v>0</v>
      </c>
      <c r="R23" s="3"/>
      <c r="S23" s="3"/>
    </row>
    <row r="24" spans="1:22" ht="15.75" thickBot="1">
      <c r="A24" s="217"/>
      <c r="B24" s="191" t="s">
        <v>76</v>
      </c>
      <c r="C24" s="195"/>
      <c r="D24" s="195"/>
      <c r="E24" s="195"/>
      <c r="F24" s="198"/>
      <c r="G24" s="92"/>
      <c r="H24" s="93" t="s">
        <v>8</v>
      </c>
      <c r="I24" s="94"/>
      <c r="J24" s="95"/>
      <c r="K24" s="96"/>
      <c r="L24" s="97"/>
      <c r="M24" s="98">
        <f>SUM(M19:M23)</f>
        <v>0</v>
      </c>
      <c r="N24" s="98">
        <f>SUM(N19:N23)</f>
        <v>0</v>
      </c>
      <c r="O24" s="98">
        <f>SUM(O19:O23)</f>
        <v>0</v>
      </c>
      <c r="R24" s="3"/>
      <c r="S24" s="3"/>
    </row>
    <row r="25" spans="1:22" ht="15" customHeight="1" thickBot="1">
      <c r="A25" s="176"/>
      <c r="B25" s="191" t="s">
        <v>7</v>
      </c>
      <c r="C25" s="192"/>
      <c r="D25" s="192"/>
      <c r="E25" s="192"/>
      <c r="F25" s="193"/>
      <c r="G25" s="99"/>
      <c r="H25" s="100"/>
      <c r="I25" s="101"/>
      <c r="J25" s="102"/>
      <c r="K25" s="101"/>
      <c r="L25" s="103"/>
      <c r="M25" s="50">
        <f>M18+M24</f>
        <v>0</v>
      </c>
      <c r="N25" s="50">
        <f>N18+N24</f>
        <v>0</v>
      </c>
      <c r="O25" s="50">
        <f>O18+O24</f>
        <v>0</v>
      </c>
      <c r="R25" s="3"/>
      <c r="S25" s="3"/>
    </row>
    <row r="26" spans="1:22" ht="15" customHeight="1">
      <c r="A26" s="51"/>
      <c r="B26" s="52"/>
      <c r="C26" s="53"/>
      <c r="D26" s="53"/>
      <c r="E26" s="53"/>
      <c r="F26" s="53"/>
      <c r="G26" s="54"/>
      <c r="H26" s="55"/>
      <c r="I26" s="55"/>
      <c r="J26" s="104"/>
      <c r="K26" s="104"/>
      <c r="L26" s="55"/>
      <c r="M26" s="56"/>
      <c r="N26" s="56"/>
      <c r="O26" s="56"/>
      <c r="R26" s="3"/>
      <c r="S26" s="3"/>
    </row>
    <row r="27" spans="1:22" ht="15.75" thickBot="1">
      <c r="A27" s="17"/>
      <c r="B27" s="17"/>
      <c r="C27" s="17"/>
      <c r="D27" s="17"/>
      <c r="E27" s="17"/>
      <c r="F27" s="17"/>
      <c r="G27" s="17"/>
      <c r="H27" s="17"/>
      <c r="I27" s="63"/>
      <c r="J27" s="64"/>
      <c r="K27" s="64"/>
      <c r="L27" s="194" t="s">
        <v>19</v>
      </c>
      <c r="M27" s="194"/>
      <c r="N27" s="194"/>
      <c r="O27" s="194"/>
      <c r="R27" s="3"/>
      <c r="S27" s="3"/>
    </row>
    <row r="28" spans="1:22" s="12" customFormat="1" ht="26.25" thickBot="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99"/>
      <c r="L28" s="200"/>
      <c r="M28" s="106" t="s">
        <v>9</v>
      </c>
      <c r="N28" s="106" t="s">
        <v>10</v>
      </c>
      <c r="O28" s="106" t="s">
        <v>45</v>
      </c>
    </row>
    <row r="29" spans="1:22" ht="15.75" customHeight="1" thickBot="1">
      <c r="A29" s="17"/>
      <c r="B29" s="17"/>
      <c r="C29" s="17"/>
      <c r="D29" s="17"/>
      <c r="E29" s="17"/>
      <c r="F29" s="17"/>
      <c r="G29" s="17"/>
      <c r="H29" s="17"/>
      <c r="I29" s="63"/>
      <c r="J29" s="64"/>
      <c r="K29" s="201" t="s">
        <v>65</v>
      </c>
      <c r="L29" s="202"/>
      <c r="M29" s="124">
        <f>M25</f>
        <v>0</v>
      </c>
      <c r="N29" s="124">
        <f>N25</f>
        <v>0</v>
      </c>
      <c r="O29" s="124">
        <f>O25</f>
        <v>0</v>
      </c>
    </row>
    <row r="30" spans="1:22" ht="15.75" thickBot="1">
      <c r="A30" s="17"/>
      <c r="B30" s="17"/>
      <c r="C30" s="17"/>
      <c r="D30" s="17"/>
      <c r="E30" s="17"/>
      <c r="F30" s="17"/>
      <c r="G30" s="17"/>
      <c r="H30" s="17"/>
      <c r="I30" s="63"/>
      <c r="J30" s="64"/>
      <c r="K30" s="209" t="s">
        <v>11</v>
      </c>
      <c r="L30" s="210"/>
      <c r="M30" s="108">
        <f>SUM(M29:M29)</f>
        <v>0</v>
      </c>
      <c r="N30" s="108">
        <f>SUM(N29:N29)</f>
        <v>0</v>
      </c>
      <c r="O30" s="108">
        <f>SUM(O29:O29)</f>
        <v>0</v>
      </c>
    </row>
    <row r="31" spans="1:22" s="4" customFormat="1" ht="15" customHeight="1">
      <c r="A31" s="51"/>
      <c r="B31" s="52"/>
      <c r="C31" s="53"/>
      <c r="D31" s="53"/>
      <c r="E31" s="53"/>
      <c r="F31" s="53"/>
      <c r="G31" s="54"/>
      <c r="H31" s="55"/>
      <c r="I31" s="55"/>
      <c r="J31" s="55"/>
      <c r="K31" s="56"/>
      <c r="L31" s="56"/>
      <c r="M31" s="56"/>
      <c r="N31" s="53"/>
      <c r="O31" s="53"/>
      <c r="P31" s="7"/>
      <c r="Q31" s="7"/>
    </row>
    <row r="32" spans="1:22" s="4" customFormat="1" ht="15" customHeight="1">
      <c r="A32" s="51"/>
      <c r="B32" s="52"/>
      <c r="C32" s="53"/>
      <c r="D32" s="53"/>
      <c r="E32" s="53"/>
      <c r="F32" s="53"/>
      <c r="G32" s="54"/>
      <c r="H32" s="55"/>
      <c r="I32" s="55"/>
      <c r="J32" s="55"/>
      <c r="K32" s="56"/>
      <c r="L32" s="56"/>
      <c r="M32" s="56"/>
      <c r="N32" s="53"/>
      <c r="O32" s="53"/>
      <c r="P32" s="7"/>
      <c r="Q32" s="7"/>
    </row>
    <row r="33" spans="1:17" s="4" customFormat="1" ht="15" customHeight="1">
      <c r="A33" s="51"/>
      <c r="B33" s="52"/>
      <c r="C33" s="53"/>
      <c r="D33" s="53"/>
      <c r="E33" s="53"/>
      <c r="F33" s="53"/>
      <c r="G33" s="54"/>
      <c r="H33" s="55"/>
      <c r="I33" s="55"/>
      <c r="J33" s="55"/>
      <c r="K33" s="56"/>
      <c r="L33" s="56"/>
      <c r="M33" s="56"/>
      <c r="N33" s="53"/>
      <c r="O33" s="53"/>
      <c r="P33" s="7"/>
      <c r="Q33" s="7"/>
    </row>
    <row r="34" spans="1:17" s="4" customFormat="1" ht="15" customHeight="1">
      <c r="A34" s="51"/>
      <c r="B34" s="52"/>
      <c r="C34" s="53"/>
      <c r="D34" s="53"/>
      <c r="E34" s="53"/>
      <c r="F34" s="53"/>
      <c r="G34" s="54"/>
      <c r="H34" s="55"/>
      <c r="I34" s="55"/>
      <c r="J34" s="55"/>
      <c r="K34" s="56"/>
      <c r="L34" s="56"/>
      <c r="M34" s="56"/>
      <c r="N34" s="53"/>
      <c r="O34" s="53"/>
      <c r="P34" s="7"/>
      <c r="Q34" s="7"/>
    </row>
    <row r="35" spans="1:17" s="4" customFormat="1" ht="15" customHeight="1">
      <c r="A35" s="51"/>
      <c r="B35" s="52"/>
      <c r="C35" s="53"/>
      <c r="D35" s="53"/>
      <c r="E35" s="53"/>
      <c r="F35" s="53"/>
      <c r="G35" s="54"/>
      <c r="H35" s="55"/>
      <c r="I35" s="55"/>
      <c r="J35" s="55"/>
      <c r="K35" s="56"/>
      <c r="L35" s="56"/>
      <c r="M35" s="56"/>
      <c r="N35" s="53"/>
      <c r="O35" s="53"/>
      <c r="P35" s="7"/>
      <c r="Q35" s="7"/>
    </row>
    <row r="36" spans="1:17" s="10" customFormat="1" ht="15" customHeight="1">
      <c r="A36" s="52"/>
      <c r="B36" s="187" t="s">
        <v>41</v>
      </c>
      <c r="C36" s="187"/>
      <c r="D36" s="187"/>
      <c r="E36" s="57"/>
      <c r="F36" s="57"/>
      <c r="G36" s="54"/>
      <c r="H36" s="55"/>
      <c r="I36" s="57"/>
      <c r="J36" s="57"/>
      <c r="K36" s="57"/>
      <c r="L36" s="188" t="s">
        <v>47</v>
      </c>
      <c r="M36" s="188"/>
      <c r="N36" s="188"/>
      <c r="O36" s="20"/>
      <c r="Q36" s="11"/>
    </row>
    <row r="37" spans="1:17" s="8" customFormat="1" ht="15" customHeight="1">
      <c r="A37" s="58"/>
      <c r="B37" s="58"/>
      <c r="C37" s="59" t="s">
        <v>42</v>
      </c>
      <c r="D37" s="60"/>
      <c r="E37" s="60"/>
      <c r="F37" s="60"/>
      <c r="G37" s="61"/>
      <c r="H37" s="62"/>
      <c r="I37" s="60"/>
      <c r="J37" s="60"/>
      <c r="K37" s="60"/>
      <c r="L37" s="62"/>
      <c r="M37" s="59" t="s">
        <v>43</v>
      </c>
      <c r="N37" s="60"/>
      <c r="O37" s="21"/>
      <c r="Q37" s="9"/>
    </row>
    <row r="38" spans="1:17">
      <c r="A38" s="17"/>
      <c r="B38" s="17"/>
      <c r="C38" s="17"/>
      <c r="D38" s="17"/>
      <c r="E38" s="17"/>
      <c r="F38" s="17"/>
      <c r="G38" s="17"/>
      <c r="H38" s="17"/>
      <c r="I38" s="63"/>
      <c r="J38" s="64"/>
      <c r="K38" s="64"/>
      <c r="L38" s="17"/>
      <c r="M38" s="17"/>
      <c r="N38" s="17"/>
      <c r="O38" s="17"/>
    </row>
  </sheetData>
  <sheetProtection algorithmName="SHA-512" hashValue="Y5yRhVWWZekYW4bcrB2BqV9Fc4gJb/xHseYTHYmN0dorD8VldKasmiyJ+brMXbEggnuyRCmFvfTMCXO4fcRvxg==" saltValue="mwly3l9syu9bec9SFFnrYw==" spinCount="100000" sheet="1" objects="1" scenarios="1"/>
  <mergeCells count="25">
    <mergeCell ref="B24:F24"/>
    <mergeCell ref="B25:F25"/>
    <mergeCell ref="B17:F17"/>
    <mergeCell ref="B18:F18"/>
    <mergeCell ref="B19:F19"/>
    <mergeCell ref="G19:G23"/>
    <mergeCell ref="B20:F20"/>
    <mergeCell ref="B21:F21"/>
    <mergeCell ref="B22:F22"/>
    <mergeCell ref="B1:D1"/>
    <mergeCell ref="B3:O3"/>
    <mergeCell ref="K29:L29"/>
    <mergeCell ref="K30:L30"/>
    <mergeCell ref="B36:D36"/>
    <mergeCell ref="L36:N36"/>
    <mergeCell ref="L27:O27"/>
    <mergeCell ref="K28:L28"/>
    <mergeCell ref="A12:C12"/>
    <mergeCell ref="D13:K13"/>
    <mergeCell ref="A15:A16"/>
    <mergeCell ref="B15:F16"/>
    <mergeCell ref="G15:G16"/>
    <mergeCell ref="H15:K16"/>
    <mergeCell ref="A6:D11"/>
    <mergeCell ref="A17:A25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77" t="s">
        <v>113</v>
      </c>
      <c r="C1" s="177"/>
      <c r="D1" s="177"/>
      <c r="E1" s="17"/>
      <c r="F1" s="17"/>
      <c r="G1" s="17"/>
      <c r="H1" s="17"/>
      <c r="I1" s="63"/>
      <c r="J1" s="64"/>
      <c r="K1" s="64"/>
      <c r="L1" s="17"/>
      <c r="M1" s="17"/>
      <c r="N1" s="17"/>
      <c r="O1" s="17"/>
    </row>
    <row r="2" spans="1:22" ht="16.5" thickBot="1">
      <c r="A2" s="16"/>
      <c r="B2" s="158"/>
      <c r="C2" s="158"/>
      <c r="D2" s="158"/>
      <c r="E2" s="17"/>
      <c r="F2" s="17"/>
      <c r="G2" s="17"/>
      <c r="H2" s="17"/>
      <c r="I2" s="63"/>
      <c r="J2" s="64"/>
      <c r="K2" s="64"/>
      <c r="L2" s="17"/>
      <c r="M2" s="17"/>
      <c r="N2" s="17"/>
      <c r="O2" s="17"/>
    </row>
    <row r="3" spans="1:22" s="2" customFormat="1" ht="30" customHeight="1" thickBot="1">
      <c r="A3" s="157">
        <v>10</v>
      </c>
      <c r="B3" s="182" t="s">
        <v>101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2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2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2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2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2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2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2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35" t="s">
        <v>60</v>
      </c>
      <c r="E13" s="235"/>
      <c r="F13" s="235"/>
      <c r="G13" s="235"/>
      <c r="H13" s="235"/>
      <c r="I13" s="235"/>
      <c r="J13" s="235"/>
      <c r="K13" s="235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63"/>
      <c r="J14" s="64"/>
      <c r="K14" s="64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75" t="s">
        <v>0</v>
      </c>
      <c r="B15" s="211" t="s">
        <v>1</v>
      </c>
      <c r="C15" s="178"/>
      <c r="D15" s="178"/>
      <c r="E15" s="178"/>
      <c r="F15" s="212"/>
      <c r="G15" s="175" t="s">
        <v>2</v>
      </c>
      <c r="H15" s="183" t="s">
        <v>3</v>
      </c>
      <c r="I15" s="184"/>
      <c r="J15" s="184"/>
      <c r="K15" s="215"/>
      <c r="L15" s="23" t="s">
        <v>4</v>
      </c>
      <c r="M15" s="23" t="s">
        <v>90</v>
      </c>
      <c r="N15" s="23" t="s">
        <v>91</v>
      </c>
      <c r="O15" s="23" t="s">
        <v>5</v>
      </c>
      <c r="R15" s="3"/>
      <c r="S15" s="3"/>
      <c r="U15" s="3"/>
      <c r="V15" s="3"/>
    </row>
    <row r="16" spans="1:22" ht="15.75" thickBot="1">
      <c r="A16" s="176"/>
      <c r="B16" s="213"/>
      <c r="C16" s="179"/>
      <c r="D16" s="179"/>
      <c r="E16" s="179"/>
      <c r="F16" s="214"/>
      <c r="G16" s="176"/>
      <c r="H16" s="185"/>
      <c r="I16" s="186"/>
      <c r="J16" s="186"/>
      <c r="K16" s="216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7" t="s">
        <v>98</v>
      </c>
      <c r="B17" s="171" t="s">
        <v>15</v>
      </c>
      <c r="C17" s="172"/>
      <c r="D17" s="172"/>
      <c r="E17" s="172"/>
      <c r="F17" s="218"/>
      <c r="G17" s="39" t="s">
        <v>20</v>
      </c>
      <c r="H17" s="127">
        <v>2.3E-2</v>
      </c>
      <c r="I17" s="66"/>
      <c r="J17" s="67" t="s">
        <v>12</v>
      </c>
      <c r="K17" s="66"/>
      <c r="L17" s="154">
        <v>0</v>
      </c>
      <c r="M17" s="33">
        <f>ROUND(L17*H17,2)</f>
        <v>0</v>
      </c>
      <c r="N17" s="33">
        <f>O17-M17</f>
        <v>0</v>
      </c>
      <c r="O17" s="33">
        <f>ROUND(M17*1.23,2)</f>
        <v>0</v>
      </c>
      <c r="R17" s="3"/>
      <c r="S17" s="3"/>
      <c r="U17" s="3"/>
      <c r="V17" s="3"/>
    </row>
    <row r="18" spans="1:22" ht="15.75" thickBot="1">
      <c r="A18" s="217"/>
      <c r="B18" s="195" t="s">
        <v>78</v>
      </c>
      <c r="C18" s="195"/>
      <c r="D18" s="195"/>
      <c r="E18" s="195"/>
      <c r="F18" s="195"/>
      <c r="G18" s="25"/>
      <c r="H18" s="128"/>
      <c r="I18" s="69"/>
      <c r="J18" s="70"/>
      <c r="K18" s="71"/>
      <c r="L18" s="155"/>
      <c r="M18" s="50">
        <f>SUM(M17:M17)</f>
        <v>0</v>
      </c>
      <c r="N18" s="50">
        <f>SUM(N17:N17)</f>
        <v>0</v>
      </c>
      <c r="O18" s="50">
        <f>SUM(O17:O17)</f>
        <v>0</v>
      </c>
      <c r="R18" s="3"/>
      <c r="S18" s="3"/>
      <c r="U18" s="3"/>
      <c r="V18" s="3"/>
    </row>
    <row r="19" spans="1:22">
      <c r="A19" s="217"/>
      <c r="B19" s="203" t="s">
        <v>27</v>
      </c>
      <c r="C19" s="204"/>
      <c r="D19" s="204"/>
      <c r="E19" s="204"/>
      <c r="F19" s="205"/>
      <c r="G19" s="206" t="s">
        <v>20</v>
      </c>
      <c r="H19" s="129">
        <f>H17</f>
        <v>2.3E-2</v>
      </c>
      <c r="I19" s="73"/>
      <c r="J19" s="74" t="s">
        <v>12</v>
      </c>
      <c r="K19" s="75"/>
      <c r="L19" s="144">
        <v>0</v>
      </c>
      <c r="M19" s="33">
        <f>ROUND(L19*H19,2)</f>
        <v>0</v>
      </c>
      <c r="N19" s="33">
        <f>O19-M19</f>
        <v>0</v>
      </c>
      <c r="O19" s="33">
        <f>ROUND(M19*1.23,2)</f>
        <v>0</v>
      </c>
      <c r="R19" s="3"/>
      <c r="S19" s="3"/>
      <c r="U19" s="3"/>
      <c r="V19" s="3"/>
    </row>
    <row r="20" spans="1:22">
      <c r="A20" s="217"/>
      <c r="B20" s="208" t="s">
        <v>28</v>
      </c>
      <c r="C20" s="208"/>
      <c r="D20" s="208"/>
      <c r="E20" s="208"/>
      <c r="F20" s="208"/>
      <c r="G20" s="207"/>
      <c r="H20" s="133">
        <v>0.06</v>
      </c>
      <c r="I20" s="77" t="s">
        <v>32</v>
      </c>
      <c r="J20" s="78">
        <v>14</v>
      </c>
      <c r="K20" s="79" t="s">
        <v>31</v>
      </c>
      <c r="L20" s="153">
        <v>0</v>
      </c>
      <c r="M20" s="80">
        <f>ROUND(L20*H20*J20,2)</f>
        <v>0</v>
      </c>
      <c r="N20" s="80">
        <f>O20-M20</f>
        <v>0</v>
      </c>
      <c r="O20" s="80">
        <f>ROUND(M20*1.23,2)</f>
        <v>0</v>
      </c>
      <c r="R20" s="3"/>
      <c r="S20" s="3"/>
      <c r="U20" s="3"/>
      <c r="V20" s="3"/>
    </row>
    <row r="21" spans="1:22">
      <c r="A21" s="217"/>
      <c r="B21" s="196" t="s">
        <v>29</v>
      </c>
      <c r="C21" s="196"/>
      <c r="D21" s="196"/>
      <c r="E21" s="196"/>
      <c r="F21" s="196"/>
      <c r="G21" s="207"/>
      <c r="H21" s="133">
        <v>0.06</v>
      </c>
      <c r="I21" s="73" t="s">
        <v>32</v>
      </c>
      <c r="J21" s="81">
        <v>14</v>
      </c>
      <c r="K21" s="82" t="s">
        <v>31</v>
      </c>
      <c r="L21" s="153">
        <v>0</v>
      </c>
      <c r="M21" s="80">
        <f>ROUND(L21*H21*J21,2)</f>
        <v>0</v>
      </c>
      <c r="N21" s="80">
        <f>O21-M21</f>
        <v>0</v>
      </c>
      <c r="O21" s="80">
        <f>ROUND(M21*1.23,2)</f>
        <v>0</v>
      </c>
      <c r="R21" s="3"/>
      <c r="S21" s="3"/>
      <c r="U21" s="3"/>
      <c r="V21" s="3"/>
    </row>
    <row r="22" spans="1:22">
      <c r="A22" s="217"/>
      <c r="B22" s="197" t="s">
        <v>30</v>
      </c>
      <c r="C22" s="196"/>
      <c r="D22" s="196"/>
      <c r="E22" s="196"/>
      <c r="F22" s="196"/>
      <c r="G22" s="207"/>
      <c r="H22" s="129">
        <f>H17</f>
        <v>2.3E-2</v>
      </c>
      <c r="I22" s="83"/>
      <c r="J22" s="84" t="s">
        <v>12</v>
      </c>
      <c r="K22" s="85"/>
      <c r="L22" s="153">
        <v>0</v>
      </c>
      <c r="M22" s="80">
        <f>ROUND(L22*H22,2)</f>
        <v>0</v>
      </c>
      <c r="N22" s="80">
        <f>O22-M22</f>
        <v>0</v>
      </c>
      <c r="O22" s="80">
        <f>ROUND(M22*1.23,2)</f>
        <v>0</v>
      </c>
      <c r="R22" s="3"/>
      <c r="S22" s="3"/>
      <c r="V22" s="3"/>
    </row>
    <row r="23" spans="1:22" ht="15.75" thickBot="1">
      <c r="A23" s="217"/>
      <c r="B23" s="86" t="s">
        <v>75</v>
      </c>
      <c r="C23" s="87"/>
      <c r="D23" s="87"/>
      <c r="E23" s="87"/>
      <c r="F23" s="88"/>
      <c r="G23" s="207"/>
      <c r="H23" s="131">
        <v>1</v>
      </c>
      <c r="I23" s="73" t="s">
        <v>32</v>
      </c>
      <c r="J23" s="81">
        <v>14</v>
      </c>
      <c r="K23" s="90" t="s">
        <v>31</v>
      </c>
      <c r="L23" s="152">
        <v>0</v>
      </c>
      <c r="M23" s="37">
        <f>ROUND(L23*H23*J23,2)</f>
        <v>0</v>
      </c>
      <c r="N23" s="91">
        <f>O23-M23</f>
        <v>0</v>
      </c>
      <c r="O23" s="91">
        <f>ROUND(M23*1.23,2)</f>
        <v>0</v>
      </c>
      <c r="R23" s="3"/>
      <c r="S23" s="3"/>
    </row>
    <row r="24" spans="1:22" ht="15.75" thickBot="1">
      <c r="A24" s="217"/>
      <c r="B24" s="191" t="s">
        <v>76</v>
      </c>
      <c r="C24" s="195"/>
      <c r="D24" s="195"/>
      <c r="E24" s="195"/>
      <c r="F24" s="198"/>
      <c r="G24" s="92"/>
      <c r="H24" s="93" t="s">
        <v>8</v>
      </c>
      <c r="I24" s="94"/>
      <c r="J24" s="95"/>
      <c r="K24" s="96"/>
      <c r="L24" s="97"/>
      <c r="M24" s="98">
        <f>SUM(M19:M23)</f>
        <v>0</v>
      </c>
      <c r="N24" s="98">
        <f>SUM(N19:N23)</f>
        <v>0</v>
      </c>
      <c r="O24" s="98">
        <f>SUM(O19:O23)</f>
        <v>0</v>
      </c>
      <c r="R24" s="3"/>
      <c r="S24" s="3"/>
    </row>
    <row r="25" spans="1:22" ht="15" customHeight="1" thickBot="1">
      <c r="A25" s="176"/>
      <c r="B25" s="191" t="s">
        <v>7</v>
      </c>
      <c r="C25" s="192"/>
      <c r="D25" s="192"/>
      <c r="E25" s="192"/>
      <c r="F25" s="193"/>
      <c r="G25" s="99"/>
      <c r="H25" s="100"/>
      <c r="I25" s="101"/>
      <c r="J25" s="102"/>
      <c r="K25" s="101"/>
      <c r="L25" s="103"/>
      <c r="M25" s="50">
        <f>M18+M24</f>
        <v>0</v>
      </c>
      <c r="N25" s="50">
        <f>N18+N24</f>
        <v>0</v>
      </c>
      <c r="O25" s="50">
        <f>O18+O24</f>
        <v>0</v>
      </c>
      <c r="R25" s="3"/>
      <c r="S25" s="3"/>
    </row>
    <row r="26" spans="1:22" ht="15" customHeight="1">
      <c r="A26" s="175" t="s">
        <v>100</v>
      </c>
      <c r="B26" s="224" t="s">
        <v>15</v>
      </c>
      <c r="C26" s="225"/>
      <c r="D26" s="225"/>
      <c r="E26" s="225"/>
      <c r="F26" s="226"/>
      <c r="G26" s="30" t="s">
        <v>74</v>
      </c>
      <c r="H26" s="65">
        <v>32.99</v>
      </c>
      <c r="I26" s="66"/>
      <c r="J26" s="67" t="s">
        <v>12</v>
      </c>
      <c r="K26" s="66"/>
      <c r="L26" s="154">
        <v>0</v>
      </c>
      <c r="M26" s="113">
        <f>ROUND(L26*H26,2)</f>
        <v>0</v>
      </c>
      <c r="N26" s="113">
        <f>O26-M26</f>
        <v>0</v>
      </c>
      <c r="O26" s="113">
        <f>ROUND(M26*1.23,2)</f>
        <v>0</v>
      </c>
      <c r="R26" s="3"/>
      <c r="S26" s="3"/>
      <c r="U26" s="3"/>
      <c r="V26" s="3"/>
    </row>
    <row r="27" spans="1:22" ht="15" customHeight="1">
      <c r="A27" s="217"/>
      <c r="B27" s="227" t="s">
        <v>16</v>
      </c>
      <c r="C27" s="228"/>
      <c r="D27" s="228"/>
      <c r="E27" s="228"/>
      <c r="F27" s="229"/>
      <c r="G27" s="114" t="s">
        <v>71</v>
      </c>
      <c r="H27" s="65">
        <v>23.128</v>
      </c>
      <c r="I27" s="66"/>
      <c r="J27" s="67" t="s">
        <v>12</v>
      </c>
      <c r="K27" s="66"/>
      <c r="L27" s="154">
        <v>0</v>
      </c>
      <c r="M27" s="113">
        <f>ROUND(L27*H27,2)</f>
        <v>0</v>
      </c>
      <c r="N27" s="113">
        <f>O27-M27</f>
        <v>0</v>
      </c>
      <c r="O27" s="113">
        <f>ROUND(M27*1.23,2)</f>
        <v>0</v>
      </c>
      <c r="R27" s="3"/>
      <c r="S27" s="3"/>
      <c r="U27" s="3"/>
      <c r="V27" s="3"/>
    </row>
    <row r="28" spans="1:22" ht="15" customHeight="1" thickBot="1">
      <c r="A28" s="217"/>
      <c r="B28" s="167" t="s">
        <v>70</v>
      </c>
      <c r="C28" s="168"/>
      <c r="D28" s="168"/>
      <c r="E28" s="168"/>
      <c r="F28" s="232"/>
      <c r="G28" s="115" t="s">
        <v>72</v>
      </c>
      <c r="H28" s="65">
        <v>228.48</v>
      </c>
      <c r="I28" s="66"/>
      <c r="J28" s="67" t="s">
        <v>12</v>
      </c>
      <c r="K28" s="66"/>
      <c r="L28" s="154">
        <v>0</v>
      </c>
      <c r="M28" s="113">
        <f>ROUND(L28*H28,2)</f>
        <v>0</v>
      </c>
      <c r="N28" s="113">
        <f>O28-M28</f>
        <v>0</v>
      </c>
      <c r="O28" s="113">
        <f>ROUND(M28*1.23,2)</f>
        <v>0</v>
      </c>
      <c r="R28" s="3"/>
      <c r="S28" s="3"/>
      <c r="U28" s="3"/>
      <c r="V28" s="3"/>
    </row>
    <row r="29" spans="1:22" ht="15.75" thickBot="1">
      <c r="A29" s="217"/>
      <c r="B29" s="195" t="s">
        <v>77</v>
      </c>
      <c r="C29" s="195"/>
      <c r="D29" s="195"/>
      <c r="E29" s="195"/>
      <c r="F29" s="195"/>
      <c r="G29" s="25"/>
      <c r="H29" s="68"/>
      <c r="I29" s="69"/>
      <c r="J29" s="70"/>
      <c r="K29" s="71"/>
      <c r="L29" s="155"/>
      <c r="M29" s="50">
        <f>SUM(M26:M28)</f>
        <v>0</v>
      </c>
      <c r="N29" s="50">
        <f>SUM(N26:N28)</f>
        <v>0</v>
      </c>
      <c r="O29" s="50">
        <f>SUM(O26:O28)</f>
        <v>0</v>
      </c>
      <c r="R29" s="3"/>
      <c r="S29" s="3"/>
      <c r="U29" s="3"/>
      <c r="V29" s="3"/>
    </row>
    <row r="30" spans="1:22" ht="15" customHeight="1">
      <c r="A30" s="217"/>
      <c r="B30" s="220" t="s">
        <v>80</v>
      </c>
      <c r="C30" s="221"/>
      <c r="D30" s="221"/>
      <c r="E30" s="221"/>
      <c r="F30" s="222"/>
      <c r="G30" s="30" t="s">
        <v>74</v>
      </c>
      <c r="H30" s="116">
        <f>H26</f>
        <v>32.99</v>
      </c>
      <c r="I30" s="117"/>
      <c r="J30" s="118" t="s">
        <v>12</v>
      </c>
      <c r="K30" s="119"/>
      <c r="L30" s="150">
        <v>0</v>
      </c>
      <c r="M30" s="120">
        <f>ROUND(L30*H30,2)</f>
        <v>0</v>
      </c>
      <c r="N30" s="120">
        <f t="shared" ref="N30:N36" si="0">O30-M30</f>
        <v>0</v>
      </c>
      <c r="O30" s="120">
        <f t="shared" ref="O30:O36" si="1">ROUND(M30*1.23,2)</f>
        <v>0</v>
      </c>
      <c r="R30" s="3"/>
      <c r="S30" s="3"/>
      <c r="U30" s="3"/>
      <c r="V30" s="3"/>
    </row>
    <row r="31" spans="1:22" ht="15" customHeight="1">
      <c r="A31" s="217"/>
      <c r="B31" s="197" t="s">
        <v>81</v>
      </c>
      <c r="C31" s="196"/>
      <c r="D31" s="196"/>
      <c r="E31" s="196"/>
      <c r="F31" s="223"/>
      <c r="G31" s="114" t="s">
        <v>71</v>
      </c>
      <c r="H31" s="121">
        <f>H27</f>
        <v>23.128</v>
      </c>
      <c r="I31" s="83"/>
      <c r="J31" s="84" t="s">
        <v>12</v>
      </c>
      <c r="K31" s="85"/>
      <c r="L31" s="153">
        <v>0</v>
      </c>
      <c r="M31" s="80">
        <f>ROUND(L31*H31,2)</f>
        <v>0</v>
      </c>
      <c r="N31" s="80">
        <f t="shared" si="0"/>
        <v>0</v>
      </c>
      <c r="O31" s="80">
        <f t="shared" si="1"/>
        <v>0</v>
      </c>
      <c r="R31" s="3"/>
      <c r="S31" s="3"/>
      <c r="U31" s="3"/>
      <c r="V31" s="3"/>
    </row>
    <row r="32" spans="1:22" ht="15" customHeight="1">
      <c r="A32" s="217"/>
      <c r="B32" s="230" t="s">
        <v>82</v>
      </c>
      <c r="C32" s="208"/>
      <c r="D32" s="208"/>
      <c r="E32" s="208"/>
      <c r="F32" s="231"/>
      <c r="G32" s="114" t="s">
        <v>72</v>
      </c>
      <c r="H32" s="121">
        <f>H28</f>
        <v>228.48</v>
      </c>
      <c r="I32" s="83"/>
      <c r="J32" s="84" t="s">
        <v>12</v>
      </c>
      <c r="K32" s="85"/>
      <c r="L32" s="153">
        <v>0</v>
      </c>
      <c r="M32" s="113">
        <f>ROUND(L32*H32,2)</f>
        <v>0</v>
      </c>
      <c r="N32" s="113">
        <f t="shared" si="0"/>
        <v>0</v>
      </c>
      <c r="O32" s="113">
        <f t="shared" si="1"/>
        <v>0</v>
      </c>
      <c r="R32" s="3"/>
      <c r="S32" s="3"/>
      <c r="U32" s="3"/>
      <c r="V32" s="3"/>
    </row>
    <row r="33" spans="1:22">
      <c r="A33" s="217"/>
      <c r="B33" s="208" t="s">
        <v>83</v>
      </c>
      <c r="C33" s="208"/>
      <c r="D33" s="208"/>
      <c r="E33" s="208"/>
      <c r="F33" s="208"/>
      <c r="G33" s="122"/>
      <c r="H33" s="133">
        <v>0.28000000000000003</v>
      </c>
      <c r="I33" s="77" t="s">
        <v>32</v>
      </c>
      <c r="J33" s="78">
        <v>12</v>
      </c>
      <c r="K33" s="79" t="s">
        <v>31</v>
      </c>
      <c r="L33" s="153">
        <v>0</v>
      </c>
      <c r="M33" s="80">
        <f>ROUND(L33*H33*J33,2)</f>
        <v>0</v>
      </c>
      <c r="N33" s="80">
        <f t="shared" si="0"/>
        <v>0</v>
      </c>
      <c r="O33" s="80">
        <f t="shared" si="1"/>
        <v>0</v>
      </c>
      <c r="R33" s="3"/>
      <c r="S33" s="3"/>
      <c r="U33" s="3"/>
      <c r="V33" s="3"/>
    </row>
    <row r="34" spans="1:22">
      <c r="A34" s="217"/>
      <c r="B34" s="196" t="s">
        <v>84</v>
      </c>
      <c r="C34" s="196"/>
      <c r="D34" s="196"/>
      <c r="E34" s="196"/>
      <c r="F34" s="196"/>
      <c r="G34" s="122"/>
      <c r="H34" s="133">
        <v>0.28000000000000003</v>
      </c>
      <c r="I34" s="73" t="s">
        <v>32</v>
      </c>
      <c r="J34" s="81">
        <v>12</v>
      </c>
      <c r="K34" s="82" t="s">
        <v>31</v>
      </c>
      <c r="L34" s="153">
        <v>0</v>
      </c>
      <c r="M34" s="80">
        <f>ROUND(L34*H34*J34,2)</f>
        <v>0</v>
      </c>
      <c r="N34" s="80">
        <f t="shared" si="0"/>
        <v>0</v>
      </c>
      <c r="O34" s="80">
        <f t="shared" si="1"/>
        <v>0</v>
      </c>
      <c r="R34" s="3"/>
      <c r="S34" s="3"/>
      <c r="U34" s="3"/>
      <c r="V34" s="3"/>
    </row>
    <row r="35" spans="1:22">
      <c r="A35" s="217"/>
      <c r="B35" s="197" t="s">
        <v>85</v>
      </c>
      <c r="C35" s="196"/>
      <c r="D35" s="196"/>
      <c r="E35" s="196"/>
      <c r="F35" s="196"/>
      <c r="G35" s="122"/>
      <c r="H35" s="72">
        <f>H30+H31+H32</f>
        <v>284.59800000000001</v>
      </c>
      <c r="I35" s="83"/>
      <c r="J35" s="84" t="s">
        <v>12</v>
      </c>
      <c r="K35" s="85"/>
      <c r="L35" s="153">
        <v>0</v>
      </c>
      <c r="M35" s="80">
        <f>ROUND(L35*H35,2)</f>
        <v>0</v>
      </c>
      <c r="N35" s="80">
        <f t="shared" si="0"/>
        <v>0</v>
      </c>
      <c r="O35" s="80">
        <f t="shared" si="1"/>
        <v>0</v>
      </c>
      <c r="R35" s="3"/>
      <c r="S35" s="3"/>
      <c r="V35" s="3"/>
    </row>
    <row r="36" spans="1:22" ht="15.75" thickBot="1">
      <c r="A36" s="217"/>
      <c r="B36" s="86" t="s">
        <v>86</v>
      </c>
      <c r="C36" s="87"/>
      <c r="D36" s="87"/>
      <c r="E36" s="87"/>
      <c r="F36" s="88"/>
      <c r="G36" s="122"/>
      <c r="H36" s="131">
        <v>2</v>
      </c>
      <c r="I36" s="73" t="s">
        <v>32</v>
      </c>
      <c r="J36" s="81">
        <v>12</v>
      </c>
      <c r="K36" s="90" t="s">
        <v>31</v>
      </c>
      <c r="L36" s="152">
        <v>0</v>
      </c>
      <c r="M36" s="37">
        <f>ROUND(L36*H36*J36,2)</f>
        <v>0</v>
      </c>
      <c r="N36" s="91">
        <f t="shared" si="0"/>
        <v>0</v>
      </c>
      <c r="O36" s="91">
        <f t="shared" si="1"/>
        <v>0</v>
      </c>
      <c r="R36" s="3"/>
      <c r="S36" s="3"/>
    </row>
    <row r="37" spans="1:22" ht="15.75" thickBot="1">
      <c r="A37" s="217"/>
      <c r="B37" s="191" t="s">
        <v>88</v>
      </c>
      <c r="C37" s="195"/>
      <c r="D37" s="195"/>
      <c r="E37" s="195"/>
      <c r="F37" s="198"/>
      <c r="G37" s="92"/>
      <c r="H37" s="93" t="s">
        <v>8</v>
      </c>
      <c r="I37" s="94"/>
      <c r="J37" s="95"/>
      <c r="K37" s="96"/>
      <c r="L37" s="97"/>
      <c r="M37" s="98">
        <f>SUM(M30:M36)</f>
        <v>0</v>
      </c>
      <c r="N37" s="98">
        <f>SUM(N30:N36)</f>
        <v>0</v>
      </c>
      <c r="O37" s="98">
        <f>SUM(O30:O36)</f>
        <v>0</v>
      </c>
      <c r="R37" s="3"/>
      <c r="S37" s="3"/>
    </row>
    <row r="38" spans="1:22" ht="15" customHeight="1" thickBot="1">
      <c r="A38" s="176"/>
      <c r="B38" s="191" t="s">
        <v>7</v>
      </c>
      <c r="C38" s="192"/>
      <c r="D38" s="192"/>
      <c r="E38" s="192"/>
      <c r="F38" s="193"/>
      <c r="G38" s="99"/>
      <c r="H38" s="100"/>
      <c r="I38" s="101"/>
      <c r="J38" s="102"/>
      <c r="K38" s="101"/>
      <c r="L38" s="103"/>
      <c r="M38" s="50">
        <f>M29+M37</f>
        <v>0</v>
      </c>
      <c r="N38" s="50">
        <f>N29+N37</f>
        <v>0</v>
      </c>
      <c r="O38" s="50">
        <f>O29+O37</f>
        <v>0</v>
      </c>
      <c r="R38" s="3"/>
      <c r="S38" s="3"/>
    </row>
    <row r="39" spans="1:22" ht="15" customHeight="1">
      <c r="A39" s="51"/>
      <c r="B39" s="52"/>
      <c r="C39" s="53"/>
      <c r="D39" s="53"/>
      <c r="E39" s="53"/>
      <c r="F39" s="53"/>
      <c r="G39" s="54"/>
      <c r="H39" s="55"/>
      <c r="I39" s="55"/>
      <c r="J39" s="104"/>
      <c r="K39" s="104"/>
      <c r="L39" s="55"/>
      <c r="M39" s="56"/>
      <c r="N39" s="56"/>
      <c r="O39" s="56"/>
      <c r="R39" s="3"/>
      <c r="S39" s="3"/>
    </row>
    <row r="40" spans="1:22" ht="15.75" thickBot="1">
      <c r="A40" s="17"/>
      <c r="B40" s="17"/>
      <c r="C40" s="17"/>
      <c r="D40" s="17"/>
      <c r="E40" s="17"/>
      <c r="F40" s="17"/>
      <c r="G40" s="17"/>
      <c r="H40" s="17"/>
      <c r="I40" s="63"/>
      <c r="J40" s="64"/>
      <c r="K40" s="64"/>
      <c r="L40" s="194" t="s">
        <v>19</v>
      </c>
      <c r="M40" s="194"/>
      <c r="N40" s="194"/>
      <c r="O40" s="194"/>
      <c r="R40" s="3"/>
      <c r="S40" s="3"/>
    </row>
    <row r="41" spans="1:22" s="12" customFormat="1" ht="26.25" thickBot="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99"/>
      <c r="L41" s="200"/>
      <c r="M41" s="106" t="s">
        <v>9</v>
      </c>
      <c r="N41" s="106" t="s">
        <v>10</v>
      </c>
      <c r="O41" s="106" t="s">
        <v>45</v>
      </c>
    </row>
    <row r="42" spans="1:22" ht="15.75" customHeight="1" thickBot="1">
      <c r="A42" s="17"/>
      <c r="B42" s="17"/>
      <c r="C42" s="17"/>
      <c r="D42" s="17"/>
      <c r="E42" s="17"/>
      <c r="F42" s="17"/>
      <c r="G42" s="17"/>
      <c r="H42" s="17"/>
      <c r="I42" s="63"/>
      <c r="J42" s="64"/>
      <c r="K42" s="201" t="s">
        <v>14</v>
      </c>
      <c r="L42" s="202"/>
      <c r="M42" s="124">
        <f>M25</f>
        <v>0</v>
      </c>
      <c r="N42" s="124">
        <f>N25</f>
        <v>0</v>
      </c>
      <c r="O42" s="124">
        <f>O25</f>
        <v>0</v>
      </c>
    </row>
    <row r="43" spans="1:22" ht="15.75" customHeight="1" thickBot="1">
      <c r="A43" s="17"/>
      <c r="B43" s="17"/>
      <c r="C43" s="17"/>
      <c r="D43" s="17"/>
      <c r="E43" s="17"/>
      <c r="F43" s="17"/>
      <c r="G43" s="17"/>
      <c r="H43" s="17"/>
      <c r="I43" s="63"/>
      <c r="J43" s="64"/>
      <c r="K43" s="201" t="s">
        <v>87</v>
      </c>
      <c r="L43" s="202"/>
      <c r="M43" s="107">
        <f>M38</f>
        <v>0</v>
      </c>
      <c r="N43" s="107">
        <f>N38</f>
        <v>0</v>
      </c>
      <c r="O43" s="107">
        <f>O38</f>
        <v>0</v>
      </c>
    </row>
    <row r="44" spans="1:22" ht="15.75" thickBot="1">
      <c r="A44" s="17"/>
      <c r="B44" s="17"/>
      <c r="C44" s="17"/>
      <c r="D44" s="17"/>
      <c r="E44" s="17"/>
      <c r="F44" s="17"/>
      <c r="G44" s="17"/>
      <c r="H44" s="17"/>
      <c r="I44" s="63"/>
      <c r="J44" s="64"/>
      <c r="K44" s="209" t="s">
        <v>11</v>
      </c>
      <c r="L44" s="210"/>
      <c r="M44" s="108">
        <f>SUM(M42:M43)</f>
        <v>0</v>
      </c>
      <c r="N44" s="108">
        <f>SUM(N42:N43)</f>
        <v>0</v>
      </c>
      <c r="O44" s="108">
        <f>SUM(O42:O43)</f>
        <v>0</v>
      </c>
    </row>
    <row r="45" spans="1:22" s="4" customFormat="1" ht="15" customHeight="1">
      <c r="A45" s="51"/>
      <c r="B45" s="52"/>
      <c r="C45" s="53"/>
      <c r="D45" s="53"/>
      <c r="E45" s="53"/>
      <c r="F45" s="53"/>
      <c r="G45" s="54"/>
      <c r="H45" s="55"/>
      <c r="I45" s="55"/>
      <c r="J45" s="55"/>
      <c r="K45" s="56"/>
      <c r="L45" s="56"/>
      <c r="M45" s="56"/>
      <c r="N45" s="53"/>
      <c r="O45" s="53"/>
      <c r="P45" s="7"/>
      <c r="Q45" s="7"/>
    </row>
    <row r="46" spans="1:22" s="4" customFormat="1" ht="15" customHeight="1">
      <c r="A46" s="51"/>
      <c r="B46" s="52"/>
      <c r="C46" s="53"/>
      <c r="D46" s="53"/>
      <c r="E46" s="53"/>
      <c r="F46" s="53"/>
      <c r="G46" s="54"/>
      <c r="H46" s="55"/>
      <c r="I46" s="55"/>
      <c r="J46" s="55"/>
      <c r="K46" s="56"/>
      <c r="L46" s="56"/>
      <c r="M46" s="56"/>
      <c r="N46" s="53"/>
      <c r="O46" s="53"/>
      <c r="P46" s="7"/>
      <c r="Q46" s="7"/>
    </row>
    <row r="47" spans="1:22" s="4" customFormat="1" ht="15" customHeight="1">
      <c r="A47" s="51"/>
      <c r="B47" s="52"/>
      <c r="C47" s="53"/>
      <c r="D47" s="53"/>
      <c r="E47" s="53"/>
      <c r="F47" s="53"/>
      <c r="G47" s="54"/>
      <c r="H47" s="55"/>
      <c r="I47" s="55"/>
      <c r="J47" s="55"/>
      <c r="K47" s="56"/>
      <c r="L47" s="56"/>
      <c r="M47" s="56"/>
      <c r="N47" s="53"/>
      <c r="O47" s="53"/>
      <c r="P47" s="7"/>
      <c r="Q47" s="7"/>
    </row>
    <row r="48" spans="1:22" s="4" customFormat="1" ht="15" customHeight="1">
      <c r="A48" s="51"/>
      <c r="B48" s="52"/>
      <c r="C48" s="53"/>
      <c r="D48" s="53"/>
      <c r="E48" s="53"/>
      <c r="F48" s="53"/>
      <c r="G48" s="54"/>
      <c r="H48" s="55"/>
      <c r="I48" s="55"/>
      <c r="J48" s="55"/>
      <c r="K48" s="56"/>
      <c r="L48" s="56"/>
      <c r="M48" s="56"/>
      <c r="N48" s="53"/>
      <c r="O48" s="53"/>
      <c r="P48" s="7"/>
      <c r="Q48" s="7"/>
    </row>
    <row r="49" spans="1:17" s="4" customFormat="1" ht="15" customHeight="1">
      <c r="A49" s="51"/>
      <c r="B49" s="52"/>
      <c r="C49" s="53"/>
      <c r="D49" s="53"/>
      <c r="E49" s="53"/>
      <c r="F49" s="53"/>
      <c r="G49" s="54"/>
      <c r="H49" s="55"/>
      <c r="I49" s="55"/>
      <c r="J49" s="55"/>
      <c r="K49" s="56"/>
      <c r="L49" s="56"/>
      <c r="M49" s="56"/>
      <c r="N49" s="53"/>
      <c r="O49" s="53"/>
      <c r="P49" s="7"/>
      <c r="Q49" s="7"/>
    </row>
    <row r="50" spans="1:17" s="10" customFormat="1" ht="15" customHeight="1">
      <c r="A50" s="52"/>
      <c r="B50" s="187" t="s">
        <v>41</v>
      </c>
      <c r="C50" s="187"/>
      <c r="D50" s="187"/>
      <c r="E50" s="57"/>
      <c r="F50" s="57"/>
      <c r="G50" s="54"/>
      <c r="H50" s="55"/>
      <c r="I50" s="57"/>
      <c r="J50" s="57"/>
      <c r="K50" s="57"/>
      <c r="L50" s="188" t="s">
        <v>47</v>
      </c>
      <c r="M50" s="188"/>
      <c r="N50" s="188"/>
      <c r="O50" s="20"/>
      <c r="Q50" s="11"/>
    </row>
    <row r="51" spans="1:17" s="8" customFormat="1" ht="15" customHeight="1">
      <c r="A51" s="58"/>
      <c r="B51" s="58"/>
      <c r="C51" s="59" t="s">
        <v>42</v>
      </c>
      <c r="D51" s="60"/>
      <c r="E51" s="60"/>
      <c r="F51" s="60"/>
      <c r="G51" s="61"/>
      <c r="H51" s="62"/>
      <c r="I51" s="60"/>
      <c r="J51" s="60"/>
      <c r="K51" s="60"/>
      <c r="L51" s="62"/>
      <c r="M51" s="59" t="s">
        <v>43</v>
      </c>
      <c r="N51" s="60"/>
      <c r="O51" s="21"/>
      <c r="Q51" s="9"/>
    </row>
    <row r="52" spans="1:17">
      <c r="A52" s="17"/>
      <c r="B52" s="17"/>
      <c r="C52" s="17"/>
      <c r="D52" s="17"/>
      <c r="E52" s="17"/>
      <c r="F52" s="17"/>
      <c r="G52" s="17"/>
      <c r="H52" s="17"/>
      <c r="I52" s="63"/>
      <c r="J52" s="64"/>
      <c r="K52" s="64"/>
      <c r="L52" s="17"/>
      <c r="M52" s="17"/>
      <c r="N52" s="17"/>
      <c r="O52" s="17"/>
    </row>
  </sheetData>
  <sheetProtection algorithmName="SHA-512" hashValue="qKLxqOGf0+zUm5GCtQBkX9LTDq8qT14inE5+xDRcLyRt22NPyc4D4QM6ZLh8Ak0qkhpSoIDwhZTK4W9trc4meA==" saltValue="3HlmUtoG7VW4/J86ZfkU8w==" spinCount="100000" sheet="1" objects="1" scenarios="1"/>
  <mergeCells count="39">
    <mergeCell ref="G15:G16"/>
    <mergeCell ref="H15:K16"/>
    <mergeCell ref="A6:D11"/>
    <mergeCell ref="A17:A25"/>
    <mergeCell ref="B17:F17"/>
    <mergeCell ref="B18:F18"/>
    <mergeCell ref="B19:F19"/>
    <mergeCell ref="G19:G23"/>
    <mergeCell ref="B20:F20"/>
    <mergeCell ref="B21:F21"/>
    <mergeCell ref="B22:F22"/>
    <mergeCell ref="B24:F24"/>
    <mergeCell ref="B25:F25"/>
    <mergeCell ref="B31:F31"/>
    <mergeCell ref="B32:F32"/>
    <mergeCell ref="B33:F33"/>
    <mergeCell ref="B34:F34"/>
    <mergeCell ref="B15:F16"/>
    <mergeCell ref="B26:F26"/>
    <mergeCell ref="B27:F27"/>
    <mergeCell ref="B28:F28"/>
    <mergeCell ref="B29:F29"/>
    <mergeCell ref="B30:F30"/>
    <mergeCell ref="B1:D1"/>
    <mergeCell ref="B3:O3"/>
    <mergeCell ref="K43:L43"/>
    <mergeCell ref="K44:L44"/>
    <mergeCell ref="B50:D50"/>
    <mergeCell ref="L50:N50"/>
    <mergeCell ref="B35:F35"/>
    <mergeCell ref="B37:F37"/>
    <mergeCell ref="B38:F38"/>
    <mergeCell ref="L40:O40"/>
    <mergeCell ref="K41:L41"/>
    <mergeCell ref="K42:L42"/>
    <mergeCell ref="A12:C12"/>
    <mergeCell ref="D13:K13"/>
    <mergeCell ref="A15:A16"/>
    <mergeCell ref="A26:A38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77" t="s">
        <v>113</v>
      </c>
      <c r="C1" s="177"/>
      <c r="D1" s="177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8"/>
      <c r="C2" s="158"/>
      <c r="D2" s="158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7">
        <v>11</v>
      </c>
      <c r="B3" s="182" t="s">
        <v>51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0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</row>
    <row r="6" spans="1:20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0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0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0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0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0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0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9"/>
      <c r="L12" s="19"/>
      <c r="M12" s="19"/>
    </row>
    <row r="13" spans="1:20" s="2" customFormat="1" ht="15" customHeight="1">
      <c r="A13" s="22"/>
      <c r="B13" s="22"/>
      <c r="C13" s="22"/>
      <c r="D13" s="219" t="s">
        <v>60</v>
      </c>
      <c r="E13" s="219"/>
      <c r="F13" s="219"/>
      <c r="G13" s="219"/>
      <c r="H13" s="219"/>
      <c r="I13" s="219"/>
      <c r="J13" s="219"/>
      <c r="K13" s="219"/>
      <c r="L13" s="19"/>
      <c r="M13" s="19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75" t="s">
        <v>0</v>
      </c>
      <c r="B15" s="178" t="s">
        <v>34</v>
      </c>
      <c r="C15" s="178"/>
      <c r="D15" s="178"/>
      <c r="E15" s="178"/>
      <c r="F15" s="178"/>
      <c r="G15" s="175" t="s">
        <v>2</v>
      </c>
      <c r="H15" s="183" t="s">
        <v>3</v>
      </c>
      <c r="I15" s="184"/>
      <c r="J15" s="23" t="s">
        <v>4</v>
      </c>
      <c r="K15" s="23" t="s">
        <v>90</v>
      </c>
      <c r="L15" s="23" t="s">
        <v>91</v>
      </c>
      <c r="M15" s="23" t="s">
        <v>5</v>
      </c>
      <c r="P15" s="3"/>
      <c r="Q15" s="3"/>
      <c r="S15" s="3"/>
      <c r="T15" s="3"/>
    </row>
    <row r="16" spans="1:20" ht="15.75" thickBot="1">
      <c r="A16" s="176"/>
      <c r="B16" s="179"/>
      <c r="C16" s="179"/>
      <c r="D16" s="179"/>
      <c r="E16" s="179"/>
      <c r="F16" s="179"/>
      <c r="G16" s="176"/>
      <c r="H16" s="185"/>
      <c r="I16" s="186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33</v>
      </c>
      <c r="B17" s="171" t="s">
        <v>15</v>
      </c>
      <c r="C17" s="172"/>
      <c r="D17" s="172"/>
      <c r="E17" s="172"/>
      <c r="F17" s="172"/>
      <c r="G17" s="26" t="s">
        <v>20</v>
      </c>
      <c r="H17" s="109">
        <v>1043.461</v>
      </c>
      <c r="I17" s="28" t="s">
        <v>12</v>
      </c>
      <c r="J17" s="149">
        <v>0</v>
      </c>
      <c r="K17" s="29">
        <f t="shared" ref="K17:K34" si="0">ROUND(J17*H17,2)</f>
        <v>0</v>
      </c>
      <c r="L17" s="29">
        <f t="shared" ref="L17:L34" si="1">M17-K17</f>
        <v>0</v>
      </c>
      <c r="M17" s="29">
        <f t="shared" ref="M17:M34" si="2">ROUND(K17*1.23,2)</f>
        <v>0</v>
      </c>
      <c r="P17" s="3"/>
      <c r="Q17" s="3"/>
      <c r="S17" s="3"/>
      <c r="T17" s="3"/>
    </row>
    <row r="18" spans="1:20" ht="15" customHeight="1">
      <c r="A18" s="175" t="s">
        <v>26</v>
      </c>
      <c r="B18" s="173" t="s">
        <v>15</v>
      </c>
      <c r="C18" s="174"/>
      <c r="D18" s="174"/>
      <c r="E18" s="174"/>
      <c r="F18" s="174"/>
      <c r="G18" s="30" t="s">
        <v>18</v>
      </c>
      <c r="H18" s="110">
        <v>215.83</v>
      </c>
      <c r="I18" s="32" t="s">
        <v>12</v>
      </c>
      <c r="J18" s="150">
        <v>0</v>
      </c>
      <c r="K18" s="33">
        <f t="shared" si="0"/>
        <v>0</v>
      </c>
      <c r="L18" s="33">
        <f t="shared" si="1"/>
        <v>0</v>
      </c>
      <c r="M18" s="33">
        <f t="shared" si="2"/>
        <v>0</v>
      </c>
      <c r="P18" s="3"/>
      <c r="Q18" s="3"/>
      <c r="S18" s="3"/>
      <c r="T18" s="3"/>
    </row>
    <row r="19" spans="1:20" ht="15" customHeight="1" thickBot="1">
      <c r="A19" s="176"/>
      <c r="B19" s="167" t="s">
        <v>16</v>
      </c>
      <c r="C19" s="168"/>
      <c r="D19" s="168"/>
      <c r="E19" s="168"/>
      <c r="F19" s="168"/>
      <c r="G19" s="34" t="s">
        <v>17</v>
      </c>
      <c r="H19" s="111">
        <v>503.601</v>
      </c>
      <c r="I19" s="36" t="s">
        <v>12</v>
      </c>
      <c r="J19" s="151">
        <v>0</v>
      </c>
      <c r="K19" s="37">
        <f t="shared" si="0"/>
        <v>0</v>
      </c>
      <c r="L19" s="37">
        <f t="shared" si="1"/>
        <v>0</v>
      </c>
      <c r="M19" s="37">
        <f t="shared" si="2"/>
        <v>0</v>
      </c>
      <c r="P19" s="3"/>
      <c r="Q19" s="3"/>
      <c r="S19" s="3"/>
      <c r="T19" s="3"/>
    </row>
    <row r="20" spans="1:20" ht="15" customHeight="1">
      <c r="A20" s="175" t="s">
        <v>89</v>
      </c>
      <c r="B20" s="173" t="s">
        <v>15</v>
      </c>
      <c r="C20" s="174"/>
      <c r="D20" s="174"/>
      <c r="E20" s="174"/>
      <c r="F20" s="174"/>
      <c r="G20" s="30" t="s">
        <v>74</v>
      </c>
      <c r="H20" s="110">
        <v>42.73</v>
      </c>
      <c r="I20" s="32" t="s">
        <v>12</v>
      </c>
      <c r="J20" s="150">
        <v>0</v>
      </c>
      <c r="K20" s="33">
        <f t="shared" si="0"/>
        <v>0</v>
      </c>
      <c r="L20" s="33">
        <f t="shared" si="1"/>
        <v>0</v>
      </c>
      <c r="M20" s="33">
        <f t="shared" si="2"/>
        <v>0</v>
      </c>
      <c r="P20" s="3"/>
      <c r="Q20" s="3"/>
      <c r="S20" s="3"/>
      <c r="T20" s="3"/>
    </row>
    <row r="21" spans="1:20" ht="15" customHeight="1">
      <c r="A21" s="217"/>
      <c r="B21" s="189" t="s">
        <v>16</v>
      </c>
      <c r="C21" s="190"/>
      <c r="D21" s="190"/>
      <c r="E21" s="190"/>
      <c r="F21" s="190"/>
      <c r="G21" s="39" t="s">
        <v>71</v>
      </c>
      <c r="H21" s="112">
        <v>42.73</v>
      </c>
      <c r="I21" s="41" t="s">
        <v>12</v>
      </c>
      <c r="J21" s="152">
        <v>0</v>
      </c>
      <c r="K21" s="42">
        <f t="shared" si="0"/>
        <v>0</v>
      </c>
      <c r="L21" s="42">
        <f t="shared" si="1"/>
        <v>0</v>
      </c>
      <c r="M21" s="42">
        <f t="shared" si="2"/>
        <v>0</v>
      </c>
      <c r="P21" s="3"/>
      <c r="Q21" s="3"/>
      <c r="S21" s="3"/>
      <c r="T21" s="3"/>
    </row>
    <row r="22" spans="1:20" ht="15" customHeight="1" thickBot="1">
      <c r="A22" s="176"/>
      <c r="B22" s="233" t="s">
        <v>70</v>
      </c>
      <c r="C22" s="234"/>
      <c r="D22" s="234"/>
      <c r="E22" s="234"/>
      <c r="F22" s="234"/>
      <c r="G22" s="115" t="s">
        <v>72</v>
      </c>
      <c r="H22" s="125">
        <v>42.73</v>
      </c>
      <c r="I22" s="126" t="s">
        <v>12</v>
      </c>
      <c r="J22" s="156">
        <v>0</v>
      </c>
      <c r="K22" s="91">
        <f t="shared" si="0"/>
        <v>0</v>
      </c>
      <c r="L22" s="91">
        <f t="shared" si="1"/>
        <v>0</v>
      </c>
      <c r="M22" s="91">
        <f t="shared" si="2"/>
        <v>0</v>
      </c>
      <c r="P22" s="3"/>
      <c r="Q22" s="3"/>
      <c r="S22" s="3"/>
      <c r="T22" s="3"/>
    </row>
    <row r="23" spans="1:20" ht="15" customHeight="1" thickBot="1">
      <c r="A23" s="25" t="s">
        <v>24</v>
      </c>
      <c r="B23" s="171" t="s">
        <v>15</v>
      </c>
      <c r="C23" s="172"/>
      <c r="D23" s="172"/>
      <c r="E23" s="172"/>
      <c r="F23" s="172"/>
      <c r="G23" s="26" t="s">
        <v>20</v>
      </c>
      <c r="H23" s="109">
        <v>915.178</v>
      </c>
      <c r="I23" s="28" t="s">
        <v>12</v>
      </c>
      <c r="J23" s="149">
        <v>0</v>
      </c>
      <c r="K23" s="29">
        <f t="shared" si="0"/>
        <v>0</v>
      </c>
      <c r="L23" s="29">
        <f t="shared" si="1"/>
        <v>0</v>
      </c>
      <c r="M23" s="29">
        <f t="shared" si="2"/>
        <v>0</v>
      </c>
      <c r="P23" s="3"/>
      <c r="Q23" s="3"/>
      <c r="S23" s="3"/>
      <c r="T23" s="3"/>
    </row>
    <row r="24" spans="1:20" ht="15" customHeight="1">
      <c r="A24" s="175" t="s">
        <v>35</v>
      </c>
      <c r="B24" s="173" t="s">
        <v>15</v>
      </c>
      <c r="C24" s="174"/>
      <c r="D24" s="174"/>
      <c r="E24" s="174"/>
      <c r="F24" s="174"/>
      <c r="G24" s="30" t="s">
        <v>18</v>
      </c>
      <c r="H24" s="110">
        <v>4.1479999999999997</v>
      </c>
      <c r="I24" s="32" t="s">
        <v>12</v>
      </c>
      <c r="J24" s="150">
        <v>0</v>
      </c>
      <c r="K24" s="33">
        <f t="shared" si="0"/>
        <v>0</v>
      </c>
      <c r="L24" s="33">
        <f t="shared" si="1"/>
        <v>0</v>
      </c>
      <c r="M24" s="33">
        <f t="shared" si="2"/>
        <v>0</v>
      </c>
      <c r="P24" s="3"/>
      <c r="Q24" s="3"/>
      <c r="S24" s="3"/>
      <c r="T24" s="3"/>
    </row>
    <row r="25" spans="1:20" ht="15" customHeight="1" thickBot="1">
      <c r="A25" s="176"/>
      <c r="B25" s="167" t="s">
        <v>16</v>
      </c>
      <c r="C25" s="168"/>
      <c r="D25" s="168"/>
      <c r="E25" s="168"/>
      <c r="F25" s="168"/>
      <c r="G25" s="34" t="s">
        <v>17</v>
      </c>
      <c r="H25" s="111">
        <v>11.724</v>
      </c>
      <c r="I25" s="36" t="s">
        <v>12</v>
      </c>
      <c r="J25" s="151">
        <v>0</v>
      </c>
      <c r="K25" s="37">
        <f t="shared" si="0"/>
        <v>0</v>
      </c>
      <c r="L25" s="37">
        <f t="shared" si="1"/>
        <v>0</v>
      </c>
      <c r="M25" s="37">
        <f t="shared" si="2"/>
        <v>0</v>
      </c>
      <c r="P25" s="3"/>
      <c r="Q25" s="3"/>
      <c r="S25" s="3"/>
      <c r="T25" s="3"/>
    </row>
    <row r="26" spans="1:20" ht="15" customHeight="1">
      <c r="A26" s="175" t="s">
        <v>36</v>
      </c>
      <c r="B26" s="173" t="s">
        <v>15</v>
      </c>
      <c r="C26" s="174"/>
      <c r="D26" s="174"/>
      <c r="E26" s="174"/>
      <c r="F26" s="174"/>
      <c r="G26" s="30" t="s">
        <v>92</v>
      </c>
      <c r="H26" s="110">
        <v>20.919</v>
      </c>
      <c r="I26" s="32" t="s">
        <v>12</v>
      </c>
      <c r="J26" s="150">
        <v>0</v>
      </c>
      <c r="K26" s="33">
        <f t="shared" si="0"/>
        <v>0</v>
      </c>
      <c r="L26" s="33">
        <f t="shared" si="1"/>
        <v>0</v>
      </c>
      <c r="M26" s="33">
        <f t="shared" si="2"/>
        <v>0</v>
      </c>
      <c r="P26" s="3"/>
      <c r="Q26" s="3"/>
      <c r="S26" s="3"/>
      <c r="T26" s="3"/>
    </row>
    <row r="27" spans="1:20" ht="15" customHeight="1" thickBot="1">
      <c r="A27" s="176"/>
      <c r="B27" s="167" t="s">
        <v>16</v>
      </c>
      <c r="C27" s="168"/>
      <c r="D27" s="168"/>
      <c r="E27" s="168"/>
      <c r="F27" s="168"/>
      <c r="G27" s="34" t="s">
        <v>93</v>
      </c>
      <c r="H27" s="111">
        <v>27.524000000000001</v>
      </c>
      <c r="I27" s="36" t="s">
        <v>12</v>
      </c>
      <c r="J27" s="151">
        <v>0</v>
      </c>
      <c r="K27" s="37">
        <f t="shared" si="0"/>
        <v>0</v>
      </c>
      <c r="L27" s="37">
        <f t="shared" si="1"/>
        <v>0</v>
      </c>
      <c r="M27" s="37">
        <f t="shared" si="2"/>
        <v>0</v>
      </c>
      <c r="P27" s="3"/>
      <c r="Q27" s="3"/>
      <c r="S27" s="3"/>
      <c r="T27" s="3"/>
    </row>
    <row r="28" spans="1:20" ht="15" customHeight="1" thickBot="1">
      <c r="A28" s="38" t="s">
        <v>25</v>
      </c>
      <c r="B28" s="189" t="s">
        <v>15</v>
      </c>
      <c r="C28" s="190"/>
      <c r="D28" s="190"/>
      <c r="E28" s="190"/>
      <c r="F28" s="190"/>
      <c r="G28" s="39" t="s">
        <v>20</v>
      </c>
      <c r="H28" s="112">
        <v>681.01300000000003</v>
      </c>
      <c r="I28" s="41" t="s">
        <v>12</v>
      </c>
      <c r="J28" s="152">
        <v>0</v>
      </c>
      <c r="K28" s="42">
        <f t="shared" si="0"/>
        <v>0</v>
      </c>
      <c r="L28" s="42">
        <f t="shared" si="1"/>
        <v>0</v>
      </c>
      <c r="M28" s="42">
        <f t="shared" si="2"/>
        <v>0</v>
      </c>
      <c r="P28" s="3"/>
      <c r="Q28" s="3"/>
      <c r="S28" s="3"/>
      <c r="T28" s="3"/>
    </row>
    <row r="29" spans="1:20" ht="15" customHeight="1">
      <c r="A29" s="175" t="s">
        <v>94</v>
      </c>
      <c r="B29" s="173" t="s">
        <v>15</v>
      </c>
      <c r="C29" s="174"/>
      <c r="D29" s="174"/>
      <c r="E29" s="174"/>
      <c r="F29" s="174"/>
      <c r="G29" s="30" t="s">
        <v>18</v>
      </c>
      <c r="H29" s="110">
        <v>75.168999999999997</v>
      </c>
      <c r="I29" s="32" t="s">
        <v>12</v>
      </c>
      <c r="J29" s="150">
        <v>0</v>
      </c>
      <c r="K29" s="33">
        <f t="shared" si="0"/>
        <v>0</v>
      </c>
      <c r="L29" s="33">
        <f t="shared" si="1"/>
        <v>0</v>
      </c>
      <c r="M29" s="33">
        <f t="shared" si="2"/>
        <v>0</v>
      </c>
      <c r="P29" s="3"/>
      <c r="Q29" s="3"/>
      <c r="S29" s="3"/>
      <c r="T29" s="3"/>
    </row>
    <row r="30" spans="1:20" ht="15" customHeight="1" thickBot="1">
      <c r="A30" s="176"/>
      <c r="B30" s="167" t="s">
        <v>16</v>
      </c>
      <c r="C30" s="168"/>
      <c r="D30" s="168"/>
      <c r="E30" s="168"/>
      <c r="F30" s="168"/>
      <c r="G30" s="34" t="s">
        <v>17</v>
      </c>
      <c r="H30" s="111">
        <v>164.233</v>
      </c>
      <c r="I30" s="36" t="s">
        <v>12</v>
      </c>
      <c r="J30" s="151">
        <v>0</v>
      </c>
      <c r="K30" s="37">
        <f t="shared" si="0"/>
        <v>0</v>
      </c>
      <c r="L30" s="37">
        <f t="shared" si="1"/>
        <v>0</v>
      </c>
      <c r="M30" s="37">
        <f t="shared" si="2"/>
        <v>0</v>
      </c>
      <c r="P30" s="3"/>
      <c r="Q30" s="3"/>
      <c r="S30" s="3"/>
      <c r="T30" s="3"/>
    </row>
    <row r="31" spans="1:20" ht="15" customHeight="1">
      <c r="A31" s="175" t="s">
        <v>95</v>
      </c>
      <c r="B31" s="173" t="s">
        <v>15</v>
      </c>
      <c r="C31" s="174"/>
      <c r="D31" s="174"/>
      <c r="E31" s="174"/>
      <c r="F31" s="174"/>
      <c r="G31" s="30" t="s">
        <v>92</v>
      </c>
      <c r="H31" s="110">
        <v>116.548</v>
      </c>
      <c r="I31" s="32" t="s">
        <v>12</v>
      </c>
      <c r="J31" s="150">
        <v>0</v>
      </c>
      <c r="K31" s="33">
        <f t="shared" si="0"/>
        <v>0</v>
      </c>
      <c r="L31" s="33">
        <f t="shared" si="1"/>
        <v>0</v>
      </c>
      <c r="M31" s="33">
        <f t="shared" si="2"/>
        <v>0</v>
      </c>
      <c r="P31" s="3"/>
      <c r="Q31" s="3"/>
      <c r="S31" s="3"/>
      <c r="T31" s="3"/>
    </row>
    <row r="32" spans="1:20" ht="15" customHeight="1" thickBot="1">
      <c r="A32" s="176"/>
      <c r="B32" s="167" t="s">
        <v>16</v>
      </c>
      <c r="C32" s="168"/>
      <c r="D32" s="168"/>
      <c r="E32" s="168"/>
      <c r="F32" s="168"/>
      <c r="G32" s="34" t="s">
        <v>93</v>
      </c>
      <c r="H32" s="111">
        <v>122.735</v>
      </c>
      <c r="I32" s="36" t="s">
        <v>12</v>
      </c>
      <c r="J32" s="151">
        <v>0</v>
      </c>
      <c r="K32" s="37">
        <f t="shared" si="0"/>
        <v>0</v>
      </c>
      <c r="L32" s="37">
        <f t="shared" si="1"/>
        <v>0</v>
      </c>
      <c r="M32" s="37">
        <f t="shared" si="2"/>
        <v>0</v>
      </c>
      <c r="P32" s="3"/>
      <c r="Q32" s="3"/>
      <c r="S32" s="3"/>
      <c r="T32" s="3"/>
    </row>
    <row r="33" spans="1:20" ht="15" customHeight="1" thickBot="1">
      <c r="A33" s="25" t="s">
        <v>37</v>
      </c>
      <c r="B33" s="171" t="s">
        <v>15</v>
      </c>
      <c r="C33" s="172"/>
      <c r="D33" s="172"/>
      <c r="E33" s="172"/>
      <c r="F33" s="172"/>
      <c r="G33" s="26" t="s">
        <v>20</v>
      </c>
      <c r="H33" s="109">
        <v>0.245</v>
      </c>
      <c r="I33" s="28" t="s">
        <v>12</v>
      </c>
      <c r="J33" s="149">
        <v>0</v>
      </c>
      <c r="K33" s="29">
        <f t="shared" si="0"/>
        <v>0</v>
      </c>
      <c r="L33" s="29">
        <f t="shared" si="1"/>
        <v>0</v>
      </c>
      <c r="M33" s="29">
        <f t="shared" si="2"/>
        <v>0</v>
      </c>
      <c r="P33" s="3"/>
      <c r="Q33" s="3"/>
      <c r="S33" s="3"/>
      <c r="T33" s="3"/>
    </row>
    <row r="34" spans="1:20" ht="15" customHeight="1" thickBot="1">
      <c r="A34" s="25" t="s">
        <v>13</v>
      </c>
      <c r="B34" s="171" t="s">
        <v>15</v>
      </c>
      <c r="C34" s="172"/>
      <c r="D34" s="172"/>
      <c r="E34" s="172"/>
      <c r="F34" s="172"/>
      <c r="G34" s="26" t="s">
        <v>20</v>
      </c>
      <c r="H34" s="109">
        <v>3.5999999999999997E-2</v>
      </c>
      <c r="I34" s="28" t="s">
        <v>12</v>
      </c>
      <c r="J34" s="149">
        <v>0</v>
      </c>
      <c r="K34" s="29">
        <f t="shared" si="0"/>
        <v>0</v>
      </c>
      <c r="L34" s="29">
        <f t="shared" si="1"/>
        <v>0</v>
      </c>
      <c r="M34" s="29">
        <f t="shared" si="2"/>
        <v>0</v>
      </c>
      <c r="P34" s="3"/>
      <c r="Q34" s="3"/>
      <c r="S34" s="3"/>
      <c r="T34" s="3"/>
    </row>
    <row r="35" spans="1:20" ht="15" customHeight="1" thickBot="1">
      <c r="A35" s="43"/>
      <c r="B35" s="44"/>
      <c r="C35" s="45"/>
      <c r="D35" s="45"/>
      <c r="E35" s="45"/>
      <c r="F35" s="45"/>
      <c r="G35" s="46" t="s">
        <v>38</v>
      </c>
      <c r="H35" s="47">
        <f>SUM(H17:H34)</f>
        <v>4030.5539999999996</v>
      </c>
      <c r="I35" s="48" t="s">
        <v>12</v>
      </c>
      <c r="J35" s="49" t="s">
        <v>39</v>
      </c>
      <c r="K35" s="50">
        <f>SUM(K17:K34)</f>
        <v>0</v>
      </c>
      <c r="L35" s="50">
        <f>SUM(L17:L34)</f>
        <v>0</v>
      </c>
      <c r="M35" s="50">
        <f>SUM(M17:M34)</f>
        <v>0</v>
      </c>
      <c r="P35" s="3"/>
      <c r="Q35" s="3"/>
    </row>
    <row r="36" spans="1:20" s="4" customFormat="1" ht="15" customHeight="1">
      <c r="A36" s="51"/>
      <c r="B36" s="52"/>
      <c r="C36" s="53"/>
      <c r="D36" s="53"/>
      <c r="E36" s="53"/>
      <c r="F36" s="53"/>
      <c r="G36" s="54"/>
      <c r="H36" s="55"/>
      <c r="I36" s="55"/>
      <c r="J36" s="55"/>
      <c r="K36" s="56"/>
      <c r="L36" s="56"/>
      <c r="M36" s="56"/>
      <c r="P36" s="7"/>
      <c r="Q36" s="7"/>
    </row>
    <row r="37" spans="1:20" s="4" customFormat="1" ht="15" customHeight="1">
      <c r="A37" s="51"/>
      <c r="B37" s="52"/>
      <c r="C37" s="53"/>
      <c r="D37" s="53"/>
      <c r="E37" s="53"/>
      <c r="F37" s="53"/>
      <c r="G37" s="54"/>
      <c r="H37" s="55"/>
      <c r="I37" s="55"/>
      <c r="J37" s="55"/>
      <c r="K37" s="56"/>
      <c r="L37" s="56"/>
      <c r="M37" s="56"/>
      <c r="P37" s="7"/>
      <c r="Q37" s="7"/>
    </row>
    <row r="38" spans="1:20" s="4" customFormat="1" ht="15" customHeight="1">
      <c r="A38" s="51"/>
      <c r="B38" s="52"/>
      <c r="C38" s="53"/>
      <c r="D38" s="53"/>
      <c r="E38" s="53"/>
      <c r="F38" s="53"/>
      <c r="G38" s="54"/>
      <c r="H38" s="55"/>
      <c r="I38" s="55"/>
      <c r="J38" s="55"/>
      <c r="K38" s="56"/>
      <c r="L38" s="56"/>
      <c r="M38" s="56"/>
      <c r="P38" s="7"/>
      <c r="Q38" s="7"/>
    </row>
    <row r="39" spans="1:20" s="4" customFormat="1" ht="15" customHeight="1">
      <c r="A39" s="51"/>
      <c r="B39" s="52"/>
      <c r="C39" s="53"/>
      <c r="D39" s="53"/>
      <c r="E39" s="53"/>
      <c r="F39" s="53"/>
      <c r="G39" s="54"/>
      <c r="H39" s="55"/>
      <c r="I39" s="55"/>
      <c r="J39" s="55"/>
      <c r="K39" s="56"/>
      <c r="L39" s="56"/>
      <c r="M39" s="56"/>
      <c r="P39" s="7"/>
      <c r="Q39" s="7"/>
    </row>
    <row r="40" spans="1:20" s="4" customFormat="1" ht="15" customHeight="1">
      <c r="A40" s="51"/>
      <c r="B40" s="52"/>
      <c r="C40" s="53"/>
      <c r="D40" s="53"/>
      <c r="E40" s="53"/>
      <c r="F40" s="53"/>
      <c r="G40" s="54"/>
      <c r="H40" s="55"/>
      <c r="I40" s="55"/>
      <c r="J40" s="55"/>
      <c r="K40" s="56"/>
      <c r="L40" s="56"/>
      <c r="M40" s="56"/>
      <c r="P40" s="7"/>
      <c r="Q40" s="7"/>
    </row>
    <row r="41" spans="1:20" s="10" customFormat="1" ht="15" customHeight="1">
      <c r="A41" s="52"/>
      <c r="B41" s="187" t="s">
        <v>41</v>
      </c>
      <c r="C41" s="187"/>
      <c r="D41" s="187"/>
      <c r="E41" s="57"/>
      <c r="F41" s="57"/>
      <c r="G41" s="54"/>
      <c r="H41" s="55"/>
      <c r="I41" s="55"/>
      <c r="J41" s="188" t="s">
        <v>40</v>
      </c>
      <c r="K41" s="188"/>
      <c r="L41" s="188"/>
      <c r="M41" s="56"/>
      <c r="P41" s="11"/>
      <c r="Q41" s="11"/>
    </row>
    <row r="42" spans="1:20" s="8" customFormat="1" ht="15" customHeight="1">
      <c r="A42" s="58"/>
      <c r="B42" s="58"/>
      <c r="C42" s="59" t="s">
        <v>42</v>
      </c>
      <c r="D42" s="60"/>
      <c r="E42" s="60"/>
      <c r="F42" s="60"/>
      <c r="G42" s="61"/>
      <c r="H42" s="62"/>
      <c r="I42" s="62"/>
      <c r="J42" s="62"/>
      <c r="K42" s="59" t="s">
        <v>43</v>
      </c>
      <c r="L42" s="21"/>
      <c r="M42" s="21"/>
      <c r="P42" s="9"/>
      <c r="Q42" s="9"/>
    </row>
    <row r="43" spans="1:20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sheetProtection algorithmName="SHA-512" hashValue="qyXAPDwU0PScrU72q+R3zIigFPOXtFBZyCfhrGCB5ZnQl7+uj78U3QbkZnhHCoL6eQansgMhJIp6VXR64GRYsw==" saltValue="eNCVUuEPEs0XVlDD18DBqA==" spinCount="100000" sheet="1" objects="1" scenarios="1"/>
  <mergeCells count="35">
    <mergeCell ref="A6:D11"/>
    <mergeCell ref="A18:A19"/>
    <mergeCell ref="B18:F18"/>
    <mergeCell ref="B19:F19"/>
    <mergeCell ref="A20:A22"/>
    <mergeCell ref="B20:F20"/>
    <mergeCell ref="B21:F21"/>
    <mergeCell ref="B22:F22"/>
    <mergeCell ref="A24:A25"/>
    <mergeCell ref="B24:F24"/>
    <mergeCell ref="B25:F25"/>
    <mergeCell ref="A26:A27"/>
    <mergeCell ref="B26:F26"/>
    <mergeCell ref="B27:F27"/>
    <mergeCell ref="B29:F29"/>
    <mergeCell ref="B30:F30"/>
    <mergeCell ref="A31:A32"/>
    <mergeCell ref="B31:F31"/>
    <mergeCell ref="B32:F32"/>
    <mergeCell ref="B1:D1"/>
    <mergeCell ref="B3:M3"/>
    <mergeCell ref="B41:D41"/>
    <mergeCell ref="J41:L41"/>
    <mergeCell ref="B34:F34"/>
    <mergeCell ref="B33:F33"/>
    <mergeCell ref="B28:F28"/>
    <mergeCell ref="B23:F23"/>
    <mergeCell ref="B17:F17"/>
    <mergeCell ref="A12:C12"/>
    <mergeCell ref="D13:K13"/>
    <mergeCell ref="A15:A16"/>
    <mergeCell ref="B15:F16"/>
    <mergeCell ref="G15:G16"/>
    <mergeCell ref="H15:I16"/>
    <mergeCell ref="A29:A30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77" t="s">
        <v>113</v>
      </c>
      <c r="C1" s="177"/>
      <c r="D1" s="177"/>
      <c r="E1" s="17"/>
      <c r="F1" s="17"/>
      <c r="G1" s="17"/>
      <c r="H1" s="17"/>
      <c r="I1" s="63"/>
      <c r="J1" s="64"/>
      <c r="K1" s="64"/>
      <c r="L1" s="17"/>
      <c r="M1" s="17"/>
      <c r="N1" s="17"/>
      <c r="O1" s="17"/>
    </row>
    <row r="2" spans="1:22" ht="16.5" thickBot="1">
      <c r="A2" s="16"/>
      <c r="B2" s="158"/>
      <c r="C2" s="158"/>
      <c r="D2" s="158"/>
      <c r="E2" s="17"/>
      <c r="F2" s="17"/>
      <c r="G2" s="17"/>
      <c r="H2" s="17"/>
      <c r="I2" s="63"/>
      <c r="J2" s="64"/>
      <c r="K2" s="64"/>
      <c r="L2" s="17"/>
      <c r="M2" s="17"/>
      <c r="N2" s="17"/>
      <c r="O2" s="17"/>
    </row>
    <row r="3" spans="1:22" s="2" customFormat="1" ht="30" customHeight="1" thickBot="1">
      <c r="A3" s="157">
        <v>12</v>
      </c>
      <c r="B3" s="182" t="s">
        <v>104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2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2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2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2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2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2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2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35" t="s">
        <v>60</v>
      </c>
      <c r="E13" s="235"/>
      <c r="F13" s="235"/>
      <c r="G13" s="235"/>
      <c r="H13" s="235"/>
      <c r="I13" s="235"/>
      <c r="J13" s="235"/>
      <c r="K13" s="235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63"/>
      <c r="J14" s="64"/>
      <c r="K14" s="64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75" t="s">
        <v>0</v>
      </c>
      <c r="B15" s="211" t="s">
        <v>1</v>
      </c>
      <c r="C15" s="178"/>
      <c r="D15" s="178"/>
      <c r="E15" s="178"/>
      <c r="F15" s="212"/>
      <c r="G15" s="175" t="s">
        <v>2</v>
      </c>
      <c r="H15" s="183" t="s">
        <v>3</v>
      </c>
      <c r="I15" s="184"/>
      <c r="J15" s="184"/>
      <c r="K15" s="215"/>
      <c r="L15" s="23" t="s">
        <v>4</v>
      </c>
      <c r="M15" s="23" t="s">
        <v>90</v>
      </c>
      <c r="N15" s="23" t="s">
        <v>91</v>
      </c>
      <c r="O15" s="23" t="s">
        <v>5</v>
      </c>
      <c r="R15" s="3"/>
      <c r="S15" s="3"/>
      <c r="U15" s="3"/>
      <c r="V15" s="3"/>
    </row>
    <row r="16" spans="1:22" ht="15.75" thickBot="1">
      <c r="A16" s="176"/>
      <c r="B16" s="213"/>
      <c r="C16" s="179"/>
      <c r="D16" s="179"/>
      <c r="E16" s="179"/>
      <c r="F16" s="214"/>
      <c r="G16" s="176"/>
      <c r="H16" s="185"/>
      <c r="I16" s="186"/>
      <c r="J16" s="186"/>
      <c r="K16" s="216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7" t="s">
        <v>116</v>
      </c>
      <c r="B17" s="171" t="s">
        <v>15</v>
      </c>
      <c r="C17" s="172"/>
      <c r="D17" s="172"/>
      <c r="E17" s="172"/>
      <c r="F17" s="218"/>
      <c r="G17" s="39" t="s">
        <v>20</v>
      </c>
      <c r="H17" s="65">
        <v>53.582999999999998</v>
      </c>
      <c r="I17" s="66"/>
      <c r="J17" s="67" t="s">
        <v>12</v>
      </c>
      <c r="K17" s="66"/>
      <c r="L17" s="154">
        <v>0</v>
      </c>
      <c r="M17" s="33">
        <f>ROUND(L17*H17,2)</f>
        <v>0</v>
      </c>
      <c r="N17" s="33">
        <f>O17-M17</f>
        <v>0</v>
      </c>
      <c r="O17" s="33">
        <f>ROUND(M17*1.23,2)</f>
        <v>0</v>
      </c>
      <c r="R17" s="3"/>
      <c r="S17" s="3"/>
      <c r="U17" s="3"/>
      <c r="V17" s="3"/>
    </row>
    <row r="18" spans="1:22" ht="15.75" thickBot="1">
      <c r="A18" s="217"/>
      <c r="B18" s="195" t="s">
        <v>78</v>
      </c>
      <c r="C18" s="195"/>
      <c r="D18" s="195"/>
      <c r="E18" s="195"/>
      <c r="F18" s="195"/>
      <c r="G18" s="25"/>
      <c r="H18" s="68"/>
      <c r="I18" s="69"/>
      <c r="J18" s="70"/>
      <c r="K18" s="71"/>
      <c r="L18" s="155"/>
      <c r="M18" s="50">
        <f>SUM(M17:M17)</f>
        <v>0</v>
      </c>
      <c r="N18" s="50">
        <f>SUM(N17:N17)</f>
        <v>0</v>
      </c>
      <c r="O18" s="50">
        <f>SUM(O17:O17)</f>
        <v>0</v>
      </c>
      <c r="R18" s="3"/>
      <c r="S18" s="3"/>
      <c r="U18" s="3"/>
      <c r="V18" s="3"/>
    </row>
    <row r="19" spans="1:22">
      <c r="A19" s="217"/>
      <c r="B19" s="203" t="s">
        <v>27</v>
      </c>
      <c r="C19" s="204"/>
      <c r="D19" s="204"/>
      <c r="E19" s="204"/>
      <c r="F19" s="205"/>
      <c r="G19" s="206" t="s">
        <v>20</v>
      </c>
      <c r="H19" s="72">
        <f>H17</f>
        <v>53.582999999999998</v>
      </c>
      <c r="I19" s="73"/>
      <c r="J19" s="74" t="s">
        <v>12</v>
      </c>
      <c r="K19" s="75"/>
      <c r="L19" s="144">
        <v>0</v>
      </c>
      <c r="M19" s="33">
        <f>ROUND(L19*H19,2)</f>
        <v>0</v>
      </c>
      <c r="N19" s="33">
        <f>O19-M19</f>
        <v>0</v>
      </c>
      <c r="O19" s="33">
        <f>ROUND(M19*1.23,2)</f>
        <v>0</v>
      </c>
      <c r="R19" s="3"/>
      <c r="S19" s="3"/>
      <c r="U19" s="3"/>
      <c r="V19" s="3"/>
    </row>
    <row r="20" spans="1:22">
      <c r="A20" s="217"/>
      <c r="B20" s="208" t="s">
        <v>28</v>
      </c>
      <c r="C20" s="208"/>
      <c r="D20" s="208"/>
      <c r="E20" s="208"/>
      <c r="F20" s="208"/>
      <c r="G20" s="207"/>
      <c r="H20" s="76">
        <v>2.5000000000000001E-2</v>
      </c>
      <c r="I20" s="77" t="s">
        <v>32</v>
      </c>
      <c r="J20" s="78">
        <v>12</v>
      </c>
      <c r="K20" s="79" t="s">
        <v>31</v>
      </c>
      <c r="L20" s="153">
        <v>0</v>
      </c>
      <c r="M20" s="80">
        <f>ROUND(L20*H20*J20,2)</f>
        <v>0</v>
      </c>
      <c r="N20" s="80">
        <f>O20-M20</f>
        <v>0</v>
      </c>
      <c r="O20" s="80">
        <f>ROUND(M20*1.23,2)</f>
        <v>0</v>
      </c>
      <c r="R20" s="3"/>
      <c r="S20" s="3"/>
      <c r="U20" s="3"/>
      <c r="V20" s="3"/>
    </row>
    <row r="21" spans="1:22">
      <c r="A21" s="217"/>
      <c r="B21" s="196" t="s">
        <v>29</v>
      </c>
      <c r="C21" s="196"/>
      <c r="D21" s="196"/>
      <c r="E21" s="196"/>
      <c r="F21" s="196"/>
      <c r="G21" s="207"/>
      <c r="H21" s="76">
        <v>2.5000000000000001E-2</v>
      </c>
      <c r="I21" s="73" t="s">
        <v>32</v>
      </c>
      <c r="J21" s="81">
        <v>12</v>
      </c>
      <c r="K21" s="82" t="s">
        <v>31</v>
      </c>
      <c r="L21" s="153">
        <v>0</v>
      </c>
      <c r="M21" s="80">
        <f>ROUND(L21*H21*J21,2)</f>
        <v>0</v>
      </c>
      <c r="N21" s="80">
        <f>O21-M21</f>
        <v>0</v>
      </c>
      <c r="O21" s="80">
        <f>ROUND(M21*1.23,2)</f>
        <v>0</v>
      </c>
      <c r="R21" s="3"/>
      <c r="S21" s="3"/>
      <c r="U21" s="3"/>
      <c r="V21" s="3"/>
    </row>
    <row r="22" spans="1:22">
      <c r="A22" s="217"/>
      <c r="B22" s="197" t="s">
        <v>30</v>
      </c>
      <c r="C22" s="196"/>
      <c r="D22" s="196"/>
      <c r="E22" s="196"/>
      <c r="F22" s="196"/>
      <c r="G22" s="207"/>
      <c r="H22" s="72">
        <f>H17</f>
        <v>53.582999999999998</v>
      </c>
      <c r="I22" s="83"/>
      <c r="J22" s="84" t="s">
        <v>12</v>
      </c>
      <c r="K22" s="85"/>
      <c r="L22" s="153">
        <v>0</v>
      </c>
      <c r="M22" s="80">
        <f>ROUND(L22*H22,2)</f>
        <v>0</v>
      </c>
      <c r="N22" s="80">
        <f>O22-M22</f>
        <v>0</v>
      </c>
      <c r="O22" s="80">
        <f>ROUND(M22*1.23,2)</f>
        <v>0</v>
      </c>
      <c r="R22" s="3"/>
      <c r="S22" s="3"/>
      <c r="V22" s="3"/>
    </row>
    <row r="23" spans="1:22" ht="15.75" thickBot="1">
      <c r="A23" s="217"/>
      <c r="B23" s="86" t="s">
        <v>75</v>
      </c>
      <c r="C23" s="87"/>
      <c r="D23" s="87"/>
      <c r="E23" s="87"/>
      <c r="F23" s="88"/>
      <c r="G23" s="207"/>
      <c r="H23" s="89">
        <v>1</v>
      </c>
      <c r="I23" s="73" t="s">
        <v>32</v>
      </c>
      <c r="J23" s="81">
        <v>12</v>
      </c>
      <c r="K23" s="90" t="s">
        <v>31</v>
      </c>
      <c r="L23" s="152">
        <v>0</v>
      </c>
      <c r="M23" s="37">
        <f>ROUND(L23*H23*J23,2)</f>
        <v>0</v>
      </c>
      <c r="N23" s="91">
        <f>O23-M23</f>
        <v>0</v>
      </c>
      <c r="O23" s="91">
        <f>ROUND(M23*1.23,2)</f>
        <v>0</v>
      </c>
      <c r="R23" s="3"/>
      <c r="S23" s="3"/>
    </row>
    <row r="24" spans="1:22" ht="15.75" thickBot="1">
      <c r="A24" s="217"/>
      <c r="B24" s="191" t="s">
        <v>76</v>
      </c>
      <c r="C24" s="195"/>
      <c r="D24" s="195"/>
      <c r="E24" s="195"/>
      <c r="F24" s="198"/>
      <c r="G24" s="92"/>
      <c r="H24" s="93" t="s">
        <v>8</v>
      </c>
      <c r="I24" s="94"/>
      <c r="J24" s="95"/>
      <c r="K24" s="96"/>
      <c r="L24" s="97"/>
      <c r="M24" s="98">
        <f>SUM(M19:M23)</f>
        <v>0</v>
      </c>
      <c r="N24" s="98">
        <f>SUM(N19:N23)</f>
        <v>0</v>
      </c>
      <c r="O24" s="98">
        <f>SUM(O19:O23)</f>
        <v>0</v>
      </c>
      <c r="R24" s="3"/>
      <c r="S24" s="3"/>
    </row>
    <row r="25" spans="1:22" ht="15" customHeight="1" thickBot="1">
      <c r="A25" s="176"/>
      <c r="B25" s="191" t="s">
        <v>7</v>
      </c>
      <c r="C25" s="192"/>
      <c r="D25" s="192"/>
      <c r="E25" s="192"/>
      <c r="F25" s="193"/>
      <c r="G25" s="99"/>
      <c r="H25" s="100"/>
      <c r="I25" s="101"/>
      <c r="J25" s="102"/>
      <c r="K25" s="101"/>
      <c r="L25" s="103"/>
      <c r="M25" s="50">
        <f>M18+M24</f>
        <v>0</v>
      </c>
      <c r="N25" s="50">
        <f>N18+N24</f>
        <v>0</v>
      </c>
      <c r="O25" s="50">
        <f>O18+O24</f>
        <v>0</v>
      </c>
      <c r="R25" s="3"/>
      <c r="S25" s="3"/>
    </row>
    <row r="26" spans="1:22" ht="15" customHeight="1" thickBot="1">
      <c r="A26" s="217" t="s">
        <v>99</v>
      </c>
      <c r="B26" s="171" t="s">
        <v>15</v>
      </c>
      <c r="C26" s="172"/>
      <c r="D26" s="172"/>
      <c r="E26" s="172"/>
      <c r="F26" s="218"/>
      <c r="G26" s="39" t="s">
        <v>20</v>
      </c>
      <c r="H26" s="65">
        <v>760.46699999999998</v>
      </c>
      <c r="I26" s="66"/>
      <c r="J26" s="67" t="s">
        <v>12</v>
      </c>
      <c r="K26" s="66"/>
      <c r="L26" s="154">
        <v>0</v>
      </c>
      <c r="M26" s="33">
        <f>ROUND(L26*H26,2)</f>
        <v>0</v>
      </c>
      <c r="N26" s="33">
        <f>O26-M26</f>
        <v>0</v>
      </c>
      <c r="O26" s="33">
        <f>ROUND(M26*1.23,2)</f>
        <v>0</v>
      </c>
      <c r="R26" s="3"/>
      <c r="S26" s="3"/>
      <c r="U26" s="3"/>
      <c r="V26" s="3"/>
    </row>
    <row r="27" spans="1:22" ht="15.75" thickBot="1">
      <c r="A27" s="217"/>
      <c r="B27" s="195" t="s">
        <v>78</v>
      </c>
      <c r="C27" s="195"/>
      <c r="D27" s="195"/>
      <c r="E27" s="195"/>
      <c r="F27" s="195"/>
      <c r="G27" s="25"/>
      <c r="H27" s="68"/>
      <c r="I27" s="69"/>
      <c r="J27" s="70"/>
      <c r="K27" s="71"/>
      <c r="L27" s="155"/>
      <c r="M27" s="50">
        <f>SUM(M26:M26)</f>
        <v>0</v>
      </c>
      <c r="N27" s="50">
        <f>SUM(N26:N26)</f>
        <v>0</v>
      </c>
      <c r="O27" s="50">
        <f>SUM(O26:O26)</f>
        <v>0</v>
      </c>
      <c r="R27" s="3"/>
      <c r="S27" s="3"/>
      <c r="U27" s="3"/>
      <c r="V27" s="3"/>
    </row>
    <row r="28" spans="1:22">
      <c r="A28" s="217"/>
      <c r="B28" s="203" t="s">
        <v>27</v>
      </c>
      <c r="C28" s="204"/>
      <c r="D28" s="204"/>
      <c r="E28" s="204"/>
      <c r="F28" s="205"/>
      <c r="G28" s="206" t="s">
        <v>20</v>
      </c>
      <c r="H28" s="72">
        <f>H26</f>
        <v>760.46699999999998</v>
      </c>
      <c r="I28" s="73"/>
      <c r="J28" s="74" t="s">
        <v>12</v>
      </c>
      <c r="K28" s="75"/>
      <c r="L28" s="144">
        <v>0</v>
      </c>
      <c r="M28" s="33">
        <f>ROUND(L28*H28,2)</f>
        <v>0</v>
      </c>
      <c r="N28" s="33">
        <f>O28-M28</f>
        <v>0</v>
      </c>
      <c r="O28" s="33">
        <f>ROUND(M28*1.23,2)</f>
        <v>0</v>
      </c>
      <c r="R28" s="3"/>
      <c r="S28" s="3"/>
      <c r="U28" s="3"/>
      <c r="V28" s="3"/>
    </row>
    <row r="29" spans="1:22">
      <c r="A29" s="217"/>
      <c r="B29" s="208" t="s">
        <v>28</v>
      </c>
      <c r="C29" s="208"/>
      <c r="D29" s="208"/>
      <c r="E29" s="208"/>
      <c r="F29" s="208"/>
      <c r="G29" s="207"/>
      <c r="H29" s="76">
        <v>0.49099999999999999</v>
      </c>
      <c r="I29" s="77" t="s">
        <v>32</v>
      </c>
      <c r="J29" s="78">
        <v>12</v>
      </c>
      <c r="K29" s="79" t="s">
        <v>31</v>
      </c>
      <c r="L29" s="153">
        <v>0</v>
      </c>
      <c r="M29" s="80">
        <f>ROUND(L29*H29*J29,2)</f>
        <v>0</v>
      </c>
      <c r="N29" s="80">
        <f>O29-M29</f>
        <v>0</v>
      </c>
      <c r="O29" s="80">
        <f>ROUND(M29*1.23,2)</f>
        <v>0</v>
      </c>
      <c r="R29" s="3"/>
      <c r="S29" s="3"/>
      <c r="U29" s="3"/>
      <c r="V29" s="3"/>
    </row>
    <row r="30" spans="1:22">
      <c r="A30" s="217"/>
      <c r="B30" s="196" t="s">
        <v>29</v>
      </c>
      <c r="C30" s="196"/>
      <c r="D30" s="196"/>
      <c r="E30" s="196"/>
      <c r="F30" s="196"/>
      <c r="G30" s="207"/>
      <c r="H30" s="76">
        <v>0.49099999999999999</v>
      </c>
      <c r="I30" s="73" t="s">
        <v>32</v>
      </c>
      <c r="J30" s="81">
        <v>12</v>
      </c>
      <c r="K30" s="82" t="s">
        <v>31</v>
      </c>
      <c r="L30" s="153">
        <v>0</v>
      </c>
      <c r="M30" s="80">
        <f>ROUND(L30*H30*J30,2)</f>
        <v>0</v>
      </c>
      <c r="N30" s="80">
        <f>O30-M30</f>
        <v>0</v>
      </c>
      <c r="O30" s="80">
        <f>ROUND(M30*1.23,2)</f>
        <v>0</v>
      </c>
      <c r="R30" s="3"/>
      <c r="S30" s="3"/>
      <c r="U30" s="3"/>
      <c r="V30" s="3"/>
    </row>
    <row r="31" spans="1:22">
      <c r="A31" s="217"/>
      <c r="B31" s="197" t="s">
        <v>30</v>
      </c>
      <c r="C31" s="196"/>
      <c r="D31" s="196"/>
      <c r="E31" s="196"/>
      <c r="F31" s="196"/>
      <c r="G31" s="207"/>
      <c r="H31" s="72">
        <f>H26</f>
        <v>760.46699999999998</v>
      </c>
      <c r="I31" s="83"/>
      <c r="J31" s="84" t="s">
        <v>12</v>
      </c>
      <c r="K31" s="85"/>
      <c r="L31" s="153">
        <v>0</v>
      </c>
      <c r="M31" s="80">
        <f>ROUND(L31*H31,2)</f>
        <v>0</v>
      </c>
      <c r="N31" s="80">
        <f>O31-M31</f>
        <v>0</v>
      </c>
      <c r="O31" s="80">
        <f>ROUND(M31*1.23,2)</f>
        <v>0</v>
      </c>
      <c r="R31" s="3"/>
      <c r="S31" s="3"/>
      <c r="V31" s="3"/>
    </row>
    <row r="32" spans="1:22" ht="15.75" thickBot="1">
      <c r="A32" s="217"/>
      <c r="B32" s="86" t="s">
        <v>75</v>
      </c>
      <c r="C32" s="87"/>
      <c r="D32" s="87"/>
      <c r="E32" s="87"/>
      <c r="F32" s="88"/>
      <c r="G32" s="207"/>
      <c r="H32" s="89">
        <v>7</v>
      </c>
      <c r="I32" s="73" t="s">
        <v>32</v>
      </c>
      <c r="J32" s="81">
        <v>12</v>
      </c>
      <c r="K32" s="90" t="s">
        <v>31</v>
      </c>
      <c r="L32" s="152">
        <v>0</v>
      </c>
      <c r="M32" s="37">
        <f>ROUND(L32*H32*J32,2)</f>
        <v>0</v>
      </c>
      <c r="N32" s="91">
        <f>O32-M32</f>
        <v>0</v>
      </c>
      <c r="O32" s="91">
        <f>ROUND(M32*1.23,2)</f>
        <v>0</v>
      </c>
      <c r="R32" s="3"/>
      <c r="S32" s="3"/>
    </row>
    <row r="33" spans="1:22" ht="15.75" thickBot="1">
      <c r="A33" s="217"/>
      <c r="B33" s="191" t="s">
        <v>76</v>
      </c>
      <c r="C33" s="195"/>
      <c r="D33" s="195"/>
      <c r="E33" s="195"/>
      <c r="F33" s="198"/>
      <c r="G33" s="92"/>
      <c r="H33" s="93" t="s">
        <v>8</v>
      </c>
      <c r="I33" s="94"/>
      <c r="J33" s="95"/>
      <c r="K33" s="96"/>
      <c r="L33" s="97"/>
      <c r="M33" s="98">
        <f>SUM(M28:M32)</f>
        <v>0</v>
      </c>
      <c r="N33" s="98">
        <f>SUM(N28:N32)</f>
        <v>0</v>
      </c>
      <c r="O33" s="98">
        <f>SUM(O28:O32)</f>
        <v>0</v>
      </c>
      <c r="R33" s="3"/>
      <c r="S33" s="3"/>
    </row>
    <row r="34" spans="1:22" ht="15" customHeight="1" thickBot="1">
      <c r="A34" s="176"/>
      <c r="B34" s="191" t="s">
        <v>7</v>
      </c>
      <c r="C34" s="192"/>
      <c r="D34" s="192"/>
      <c r="E34" s="192"/>
      <c r="F34" s="193"/>
      <c r="G34" s="99"/>
      <c r="H34" s="100"/>
      <c r="I34" s="101"/>
      <c r="J34" s="102"/>
      <c r="K34" s="101"/>
      <c r="L34" s="103"/>
      <c r="M34" s="50">
        <f>M27+M33</f>
        <v>0</v>
      </c>
      <c r="N34" s="50">
        <f>N27+N33</f>
        <v>0</v>
      </c>
      <c r="O34" s="50">
        <f>O27+O33</f>
        <v>0</v>
      </c>
      <c r="R34" s="3"/>
      <c r="S34" s="3"/>
    </row>
    <row r="35" spans="1:22" ht="15" customHeight="1">
      <c r="A35" s="175" t="s">
        <v>115</v>
      </c>
      <c r="B35" s="224" t="s">
        <v>15</v>
      </c>
      <c r="C35" s="225"/>
      <c r="D35" s="225"/>
      <c r="E35" s="225"/>
      <c r="F35" s="226"/>
      <c r="G35" s="30" t="s">
        <v>18</v>
      </c>
      <c r="H35" s="65">
        <v>70.446300000000008</v>
      </c>
      <c r="I35" s="66"/>
      <c r="J35" s="67" t="s">
        <v>12</v>
      </c>
      <c r="K35" s="66"/>
      <c r="L35" s="154">
        <v>0</v>
      </c>
      <c r="M35" s="113">
        <f>ROUND(L35*H35,2)</f>
        <v>0</v>
      </c>
      <c r="N35" s="113">
        <f>O35-M35</f>
        <v>0</v>
      </c>
      <c r="O35" s="113">
        <f>ROUND(M35*1.23,2)</f>
        <v>0</v>
      </c>
      <c r="R35" s="3"/>
      <c r="S35" s="3"/>
      <c r="U35" s="3"/>
      <c r="V35" s="3"/>
    </row>
    <row r="36" spans="1:22" ht="15" customHeight="1" thickBot="1">
      <c r="A36" s="217"/>
      <c r="B36" s="227" t="s">
        <v>16</v>
      </c>
      <c r="C36" s="228"/>
      <c r="D36" s="228"/>
      <c r="E36" s="228"/>
      <c r="F36" s="229"/>
      <c r="G36" s="114" t="s">
        <v>17</v>
      </c>
      <c r="H36" s="65">
        <v>164.37470000000002</v>
      </c>
      <c r="I36" s="66"/>
      <c r="J36" s="67" t="s">
        <v>12</v>
      </c>
      <c r="K36" s="66"/>
      <c r="L36" s="154">
        <v>0</v>
      </c>
      <c r="M36" s="113">
        <f>ROUND(L36*H36,2)</f>
        <v>0</v>
      </c>
      <c r="N36" s="113">
        <f>O36-M36</f>
        <v>0</v>
      </c>
      <c r="O36" s="113">
        <f>ROUND(M36*1.23,2)</f>
        <v>0</v>
      </c>
      <c r="R36" s="3"/>
      <c r="S36" s="3"/>
      <c r="U36" s="3"/>
      <c r="V36" s="3"/>
    </row>
    <row r="37" spans="1:22" ht="15.75" thickBot="1">
      <c r="A37" s="217"/>
      <c r="B37" s="195" t="s">
        <v>77</v>
      </c>
      <c r="C37" s="195"/>
      <c r="D37" s="195"/>
      <c r="E37" s="195"/>
      <c r="F37" s="195"/>
      <c r="G37" s="25"/>
      <c r="H37" s="68"/>
      <c r="I37" s="69"/>
      <c r="J37" s="70"/>
      <c r="K37" s="71"/>
      <c r="L37" s="155"/>
      <c r="M37" s="50">
        <f>SUM(M35:M36)</f>
        <v>0</v>
      </c>
      <c r="N37" s="50">
        <f>SUM(N35:N36)</f>
        <v>0</v>
      </c>
      <c r="O37" s="50">
        <f>SUM(O35:O36)</f>
        <v>0</v>
      </c>
      <c r="R37" s="3"/>
      <c r="S37" s="3"/>
      <c r="U37" s="3"/>
      <c r="V37" s="3"/>
    </row>
    <row r="38" spans="1:22" ht="15" customHeight="1">
      <c r="A38" s="217"/>
      <c r="B38" s="220" t="s">
        <v>80</v>
      </c>
      <c r="C38" s="221"/>
      <c r="D38" s="221"/>
      <c r="E38" s="221"/>
      <c r="F38" s="222"/>
      <c r="G38" s="30" t="s">
        <v>18</v>
      </c>
      <c r="H38" s="116">
        <f>H35</f>
        <v>70.446300000000008</v>
      </c>
      <c r="I38" s="117"/>
      <c r="J38" s="118" t="s">
        <v>12</v>
      </c>
      <c r="K38" s="119"/>
      <c r="L38" s="150">
        <v>0</v>
      </c>
      <c r="M38" s="120">
        <f>ROUND(L38*H38,2)</f>
        <v>0</v>
      </c>
      <c r="N38" s="120">
        <f t="shared" ref="N38:N43" si="0">O38-M38</f>
        <v>0</v>
      </c>
      <c r="O38" s="120">
        <f t="shared" ref="O38:O43" si="1">ROUND(M38*1.23,2)</f>
        <v>0</v>
      </c>
      <c r="R38" s="3"/>
      <c r="S38" s="3"/>
      <c r="U38" s="3"/>
      <c r="V38" s="3"/>
    </row>
    <row r="39" spans="1:22" ht="15" customHeight="1">
      <c r="A39" s="217"/>
      <c r="B39" s="197" t="s">
        <v>81</v>
      </c>
      <c r="C39" s="196"/>
      <c r="D39" s="196"/>
      <c r="E39" s="196"/>
      <c r="F39" s="223"/>
      <c r="G39" s="114" t="s">
        <v>17</v>
      </c>
      <c r="H39" s="121">
        <f>H36</f>
        <v>164.37470000000002</v>
      </c>
      <c r="I39" s="83"/>
      <c r="J39" s="84" t="s">
        <v>12</v>
      </c>
      <c r="K39" s="85"/>
      <c r="L39" s="153">
        <v>0</v>
      </c>
      <c r="M39" s="80">
        <f>ROUND(L39*H39,2)</f>
        <v>0</v>
      </c>
      <c r="N39" s="80">
        <f t="shared" si="0"/>
        <v>0</v>
      </c>
      <c r="O39" s="80">
        <f t="shared" si="1"/>
        <v>0</v>
      </c>
      <c r="R39" s="3"/>
      <c r="S39" s="3"/>
      <c r="U39" s="3"/>
      <c r="V39" s="3"/>
    </row>
    <row r="40" spans="1:22">
      <c r="A40" s="217"/>
      <c r="B40" s="208" t="s">
        <v>83</v>
      </c>
      <c r="C40" s="208"/>
      <c r="D40" s="208"/>
      <c r="E40" s="208"/>
      <c r="F40" s="208"/>
      <c r="G40" s="140"/>
      <c r="H40" s="76">
        <v>0.23</v>
      </c>
      <c r="I40" s="77" t="s">
        <v>32</v>
      </c>
      <c r="J40" s="78">
        <v>12</v>
      </c>
      <c r="K40" s="79" t="s">
        <v>31</v>
      </c>
      <c r="L40" s="153">
        <v>0</v>
      </c>
      <c r="M40" s="80">
        <f>ROUND(L40*H40*J40,2)</f>
        <v>0</v>
      </c>
      <c r="N40" s="80">
        <f t="shared" si="0"/>
        <v>0</v>
      </c>
      <c r="O40" s="80">
        <f t="shared" si="1"/>
        <v>0</v>
      </c>
      <c r="R40" s="3"/>
      <c r="S40" s="3"/>
      <c r="U40" s="3"/>
      <c r="V40" s="3"/>
    </row>
    <row r="41" spans="1:22">
      <c r="A41" s="217"/>
      <c r="B41" s="196" t="s">
        <v>84</v>
      </c>
      <c r="C41" s="196"/>
      <c r="D41" s="196"/>
      <c r="E41" s="196"/>
      <c r="F41" s="196"/>
      <c r="G41" s="140"/>
      <c r="H41" s="76">
        <v>0.23</v>
      </c>
      <c r="I41" s="73" t="s">
        <v>32</v>
      </c>
      <c r="J41" s="81">
        <v>12</v>
      </c>
      <c r="K41" s="82" t="s">
        <v>31</v>
      </c>
      <c r="L41" s="153">
        <v>0</v>
      </c>
      <c r="M41" s="80">
        <f>ROUND(L41*H41*J41,2)</f>
        <v>0</v>
      </c>
      <c r="N41" s="80">
        <f t="shared" si="0"/>
        <v>0</v>
      </c>
      <c r="O41" s="80">
        <f t="shared" si="1"/>
        <v>0</v>
      </c>
      <c r="R41" s="3"/>
      <c r="S41" s="3"/>
      <c r="U41" s="3"/>
      <c r="V41" s="3"/>
    </row>
    <row r="42" spans="1:22">
      <c r="A42" s="217"/>
      <c r="B42" s="197" t="s">
        <v>85</v>
      </c>
      <c r="C42" s="196"/>
      <c r="D42" s="196"/>
      <c r="E42" s="196"/>
      <c r="F42" s="196"/>
      <c r="G42" s="140"/>
      <c r="H42" s="72">
        <f>H38+H39</f>
        <v>234.82100000000003</v>
      </c>
      <c r="I42" s="83"/>
      <c r="J42" s="84" t="s">
        <v>12</v>
      </c>
      <c r="K42" s="85"/>
      <c r="L42" s="153">
        <v>0</v>
      </c>
      <c r="M42" s="80">
        <f>ROUND(L42*H42,2)</f>
        <v>0</v>
      </c>
      <c r="N42" s="80">
        <f t="shared" si="0"/>
        <v>0</v>
      </c>
      <c r="O42" s="80">
        <f t="shared" si="1"/>
        <v>0</v>
      </c>
      <c r="R42" s="3"/>
      <c r="S42" s="3"/>
      <c r="V42" s="3"/>
    </row>
    <row r="43" spans="1:22" ht="15.75" thickBot="1">
      <c r="A43" s="217"/>
      <c r="B43" s="86" t="s">
        <v>86</v>
      </c>
      <c r="C43" s="87"/>
      <c r="D43" s="87"/>
      <c r="E43" s="87"/>
      <c r="F43" s="88"/>
      <c r="G43" s="140"/>
      <c r="H43" s="89">
        <v>2</v>
      </c>
      <c r="I43" s="73" t="s">
        <v>32</v>
      </c>
      <c r="J43" s="81">
        <v>12</v>
      </c>
      <c r="K43" s="90" t="s">
        <v>31</v>
      </c>
      <c r="L43" s="152">
        <v>0</v>
      </c>
      <c r="M43" s="37">
        <f>ROUND(L43*H43*J43,2)</f>
        <v>0</v>
      </c>
      <c r="N43" s="91">
        <f t="shared" si="0"/>
        <v>0</v>
      </c>
      <c r="O43" s="91">
        <f t="shared" si="1"/>
        <v>0</v>
      </c>
      <c r="R43" s="3"/>
      <c r="S43" s="3"/>
    </row>
    <row r="44" spans="1:22" ht="15.75" thickBot="1">
      <c r="A44" s="217"/>
      <c r="B44" s="191" t="s">
        <v>88</v>
      </c>
      <c r="C44" s="195"/>
      <c r="D44" s="195"/>
      <c r="E44" s="195"/>
      <c r="F44" s="198"/>
      <c r="G44" s="92"/>
      <c r="H44" s="93" t="s">
        <v>8</v>
      </c>
      <c r="I44" s="94"/>
      <c r="J44" s="95"/>
      <c r="K44" s="96"/>
      <c r="L44" s="97"/>
      <c r="M44" s="98">
        <f>SUM(M38:M43)</f>
        <v>0</v>
      </c>
      <c r="N44" s="98">
        <f>SUM(N38:N43)</f>
        <v>0</v>
      </c>
      <c r="O44" s="98">
        <f>SUM(O38:O43)</f>
        <v>0</v>
      </c>
      <c r="R44" s="3"/>
      <c r="S44" s="3"/>
    </row>
    <row r="45" spans="1:22" ht="15" customHeight="1" thickBot="1">
      <c r="A45" s="176"/>
      <c r="B45" s="191" t="s">
        <v>7</v>
      </c>
      <c r="C45" s="192"/>
      <c r="D45" s="192"/>
      <c r="E45" s="192"/>
      <c r="F45" s="193"/>
      <c r="G45" s="99"/>
      <c r="H45" s="100"/>
      <c r="I45" s="101"/>
      <c r="J45" s="102"/>
      <c r="K45" s="101"/>
      <c r="L45" s="103"/>
      <c r="M45" s="50">
        <f>M37+M44</f>
        <v>0</v>
      </c>
      <c r="N45" s="50">
        <f>N37+N44</f>
        <v>0</v>
      </c>
      <c r="O45" s="50">
        <f>O37+O44</f>
        <v>0</v>
      </c>
      <c r="R45" s="3"/>
      <c r="S45" s="3"/>
    </row>
    <row r="46" spans="1:22" ht="15" customHeight="1">
      <c r="A46" s="175" t="s">
        <v>115</v>
      </c>
      <c r="B46" s="224" t="s">
        <v>15</v>
      </c>
      <c r="C46" s="225"/>
      <c r="D46" s="225"/>
      <c r="E46" s="225"/>
      <c r="F46" s="226"/>
      <c r="G46" s="30" t="s">
        <v>18</v>
      </c>
      <c r="H46" s="65">
        <v>13.845999999999998</v>
      </c>
      <c r="I46" s="66"/>
      <c r="J46" s="67" t="s">
        <v>12</v>
      </c>
      <c r="K46" s="66"/>
      <c r="L46" s="154">
        <v>0</v>
      </c>
      <c r="M46" s="113">
        <f>ROUND(L46*H46,2)</f>
        <v>0</v>
      </c>
      <c r="N46" s="113">
        <f>O46-M46</f>
        <v>0</v>
      </c>
      <c r="O46" s="113">
        <f>ROUND(M46*1.23,2)</f>
        <v>0</v>
      </c>
      <c r="R46" s="3"/>
      <c r="S46" s="3"/>
      <c r="U46" s="3"/>
      <c r="V46" s="3"/>
    </row>
    <row r="47" spans="1:22" ht="15" customHeight="1" thickBot="1">
      <c r="A47" s="217"/>
      <c r="B47" s="227" t="s">
        <v>16</v>
      </c>
      <c r="C47" s="228"/>
      <c r="D47" s="228"/>
      <c r="E47" s="228"/>
      <c r="F47" s="229"/>
      <c r="G47" s="114" t="s">
        <v>17</v>
      </c>
      <c r="H47" s="65">
        <v>43.951999999999998</v>
      </c>
      <c r="I47" s="66"/>
      <c r="J47" s="67" t="s">
        <v>12</v>
      </c>
      <c r="K47" s="66"/>
      <c r="L47" s="154">
        <v>0</v>
      </c>
      <c r="M47" s="113">
        <f>ROUND(L47*H47,2)</f>
        <v>0</v>
      </c>
      <c r="N47" s="113">
        <f>O47-M47</f>
        <v>0</v>
      </c>
      <c r="O47" s="113">
        <f>ROUND(M47*1.23,2)</f>
        <v>0</v>
      </c>
      <c r="R47" s="3"/>
      <c r="S47" s="3"/>
      <c r="U47" s="3"/>
      <c r="V47" s="3"/>
    </row>
    <row r="48" spans="1:22" ht="15.75" thickBot="1">
      <c r="A48" s="217"/>
      <c r="B48" s="195" t="s">
        <v>77</v>
      </c>
      <c r="C48" s="195"/>
      <c r="D48" s="195"/>
      <c r="E48" s="195"/>
      <c r="F48" s="195"/>
      <c r="G48" s="25"/>
      <c r="H48" s="68"/>
      <c r="I48" s="69"/>
      <c r="J48" s="70"/>
      <c r="K48" s="71"/>
      <c r="L48" s="155"/>
      <c r="M48" s="50">
        <f>SUM(M46:M47)</f>
        <v>0</v>
      </c>
      <c r="N48" s="50">
        <f>SUM(N46:N47)</f>
        <v>0</v>
      </c>
      <c r="O48" s="50">
        <f>SUM(O46:O47)</f>
        <v>0</v>
      </c>
      <c r="R48" s="3"/>
      <c r="S48" s="3"/>
      <c r="U48" s="3"/>
      <c r="V48" s="3"/>
    </row>
    <row r="49" spans="1:22" ht="15" customHeight="1">
      <c r="A49" s="217"/>
      <c r="B49" s="220" t="s">
        <v>80</v>
      </c>
      <c r="C49" s="221"/>
      <c r="D49" s="221"/>
      <c r="E49" s="221"/>
      <c r="F49" s="222"/>
      <c r="G49" s="30" t="s">
        <v>18</v>
      </c>
      <c r="H49" s="116">
        <f>H46</f>
        <v>13.845999999999998</v>
      </c>
      <c r="I49" s="117"/>
      <c r="J49" s="118" t="s">
        <v>12</v>
      </c>
      <c r="K49" s="119"/>
      <c r="L49" s="150">
        <v>0</v>
      </c>
      <c r="M49" s="120">
        <f>ROUND(L49*H49,2)</f>
        <v>0</v>
      </c>
      <c r="N49" s="120">
        <f t="shared" ref="N49:N54" si="2">O49-M49</f>
        <v>0</v>
      </c>
      <c r="O49" s="120">
        <f t="shared" ref="O49:O54" si="3">ROUND(M49*1.23,2)</f>
        <v>0</v>
      </c>
      <c r="R49" s="3"/>
      <c r="S49" s="3"/>
      <c r="U49" s="3"/>
      <c r="V49" s="3"/>
    </row>
    <row r="50" spans="1:22" ht="15" customHeight="1">
      <c r="A50" s="217"/>
      <c r="B50" s="197" t="s">
        <v>81</v>
      </c>
      <c r="C50" s="196"/>
      <c r="D50" s="196"/>
      <c r="E50" s="196"/>
      <c r="F50" s="223"/>
      <c r="G50" s="114" t="s">
        <v>17</v>
      </c>
      <c r="H50" s="121">
        <f>H47</f>
        <v>43.951999999999998</v>
      </c>
      <c r="I50" s="83"/>
      <c r="J50" s="84" t="s">
        <v>12</v>
      </c>
      <c r="K50" s="85"/>
      <c r="L50" s="153">
        <v>0</v>
      </c>
      <c r="M50" s="80">
        <f>ROUND(L50*H50,2)</f>
        <v>0</v>
      </c>
      <c r="N50" s="80">
        <f t="shared" si="2"/>
        <v>0</v>
      </c>
      <c r="O50" s="80">
        <f t="shared" si="3"/>
        <v>0</v>
      </c>
      <c r="R50" s="3"/>
      <c r="S50" s="3"/>
      <c r="U50" s="3"/>
      <c r="V50" s="3"/>
    </row>
    <row r="51" spans="1:22">
      <c r="A51" s="217"/>
      <c r="B51" s="208" t="s">
        <v>83</v>
      </c>
      <c r="C51" s="208"/>
      <c r="D51" s="208"/>
      <c r="E51" s="208"/>
      <c r="F51" s="208"/>
      <c r="G51" s="122"/>
      <c r="H51" s="76">
        <v>0.20699999999999999</v>
      </c>
      <c r="I51" s="77" t="s">
        <v>32</v>
      </c>
      <c r="J51" s="78">
        <v>14</v>
      </c>
      <c r="K51" s="79" t="s">
        <v>31</v>
      </c>
      <c r="L51" s="153">
        <v>0</v>
      </c>
      <c r="M51" s="80">
        <f>ROUND(L51*H51*J51,2)</f>
        <v>0</v>
      </c>
      <c r="N51" s="80">
        <f t="shared" si="2"/>
        <v>0</v>
      </c>
      <c r="O51" s="80">
        <f t="shared" si="3"/>
        <v>0</v>
      </c>
      <c r="R51" s="3"/>
      <c r="S51" s="3"/>
      <c r="U51" s="3"/>
      <c r="V51" s="3"/>
    </row>
    <row r="52" spans="1:22">
      <c r="A52" s="217"/>
      <c r="B52" s="196" t="s">
        <v>84</v>
      </c>
      <c r="C52" s="196"/>
      <c r="D52" s="196"/>
      <c r="E52" s="196"/>
      <c r="F52" s="196"/>
      <c r="G52" s="122"/>
      <c r="H52" s="76">
        <v>0.20699999999999999</v>
      </c>
      <c r="I52" s="73" t="s">
        <v>32</v>
      </c>
      <c r="J52" s="81">
        <v>14</v>
      </c>
      <c r="K52" s="82" t="s">
        <v>31</v>
      </c>
      <c r="L52" s="153">
        <v>0</v>
      </c>
      <c r="M52" s="80">
        <f>ROUND(L52*H52*J52,2)</f>
        <v>0</v>
      </c>
      <c r="N52" s="80">
        <f t="shared" si="2"/>
        <v>0</v>
      </c>
      <c r="O52" s="80">
        <f t="shared" si="3"/>
        <v>0</v>
      </c>
      <c r="R52" s="3"/>
      <c r="S52" s="3"/>
      <c r="U52" s="3"/>
      <c r="V52" s="3"/>
    </row>
    <row r="53" spans="1:22">
      <c r="A53" s="217"/>
      <c r="B53" s="197" t="s">
        <v>85</v>
      </c>
      <c r="C53" s="196"/>
      <c r="D53" s="196"/>
      <c r="E53" s="196"/>
      <c r="F53" s="196"/>
      <c r="G53" s="122"/>
      <c r="H53" s="72">
        <f>H49+H50</f>
        <v>57.797999999999995</v>
      </c>
      <c r="I53" s="83"/>
      <c r="J53" s="84" t="s">
        <v>12</v>
      </c>
      <c r="K53" s="85"/>
      <c r="L53" s="153">
        <v>0</v>
      </c>
      <c r="M53" s="80">
        <f>ROUND(L53*H53,2)</f>
        <v>0</v>
      </c>
      <c r="N53" s="80">
        <f t="shared" si="2"/>
        <v>0</v>
      </c>
      <c r="O53" s="80">
        <f t="shared" si="3"/>
        <v>0</v>
      </c>
      <c r="R53" s="3"/>
      <c r="S53" s="3"/>
      <c r="V53" s="3"/>
    </row>
    <row r="54" spans="1:22" ht="15.75" thickBot="1">
      <c r="A54" s="217"/>
      <c r="B54" s="86" t="s">
        <v>86</v>
      </c>
      <c r="C54" s="87"/>
      <c r="D54" s="87"/>
      <c r="E54" s="87"/>
      <c r="F54" s="88"/>
      <c r="G54" s="122"/>
      <c r="H54" s="89">
        <v>2</v>
      </c>
      <c r="I54" s="73" t="s">
        <v>32</v>
      </c>
      <c r="J54" s="81">
        <v>14</v>
      </c>
      <c r="K54" s="90" t="s">
        <v>31</v>
      </c>
      <c r="L54" s="152">
        <v>0</v>
      </c>
      <c r="M54" s="37">
        <f>ROUND(L54*H54*J54,2)</f>
        <v>0</v>
      </c>
      <c r="N54" s="91">
        <f t="shared" si="2"/>
        <v>0</v>
      </c>
      <c r="O54" s="91">
        <f t="shared" si="3"/>
        <v>0</v>
      </c>
      <c r="R54" s="3"/>
      <c r="S54" s="3"/>
    </row>
    <row r="55" spans="1:22" ht="15.75" thickBot="1">
      <c r="A55" s="217"/>
      <c r="B55" s="191" t="s">
        <v>88</v>
      </c>
      <c r="C55" s="195"/>
      <c r="D55" s="195"/>
      <c r="E55" s="195"/>
      <c r="F55" s="198"/>
      <c r="G55" s="92"/>
      <c r="H55" s="93" t="s">
        <v>8</v>
      </c>
      <c r="I55" s="94"/>
      <c r="J55" s="95"/>
      <c r="K55" s="96"/>
      <c r="L55" s="97"/>
      <c r="M55" s="98">
        <f>SUM(M49:M54)</f>
        <v>0</v>
      </c>
      <c r="N55" s="98">
        <f>SUM(N49:N54)</f>
        <v>0</v>
      </c>
      <c r="O55" s="98">
        <f>SUM(O49:O54)</f>
        <v>0</v>
      </c>
      <c r="R55" s="3"/>
      <c r="S55" s="3"/>
    </row>
    <row r="56" spans="1:22" ht="15" customHeight="1" thickBot="1">
      <c r="A56" s="176"/>
      <c r="B56" s="191" t="s">
        <v>7</v>
      </c>
      <c r="C56" s="192"/>
      <c r="D56" s="192"/>
      <c r="E56" s="192"/>
      <c r="F56" s="193"/>
      <c r="G56" s="99"/>
      <c r="H56" s="100"/>
      <c r="I56" s="101"/>
      <c r="J56" s="102"/>
      <c r="K56" s="101"/>
      <c r="L56" s="103"/>
      <c r="M56" s="50">
        <f>M48+M55</f>
        <v>0</v>
      </c>
      <c r="N56" s="50">
        <f>N48+N55</f>
        <v>0</v>
      </c>
      <c r="O56" s="50">
        <f>O48+O55</f>
        <v>0</v>
      </c>
      <c r="R56" s="3"/>
      <c r="S56" s="3"/>
    </row>
    <row r="57" spans="1:22" ht="15" customHeight="1">
      <c r="A57" s="51"/>
      <c r="B57" s="52"/>
      <c r="C57" s="53"/>
      <c r="D57" s="53"/>
      <c r="E57" s="53"/>
      <c r="F57" s="53"/>
      <c r="G57" s="54"/>
      <c r="H57" s="55"/>
      <c r="I57" s="55"/>
      <c r="J57" s="104"/>
      <c r="K57" s="104"/>
      <c r="L57" s="55"/>
      <c r="M57" s="56"/>
      <c r="N57" s="56"/>
      <c r="O57" s="56"/>
      <c r="R57" s="3"/>
      <c r="S57" s="3"/>
    </row>
    <row r="58" spans="1:22" ht="15.75" thickBot="1">
      <c r="A58" s="17"/>
      <c r="B58" s="17"/>
      <c r="C58" s="17"/>
      <c r="D58" s="17"/>
      <c r="E58" s="17"/>
      <c r="F58" s="17"/>
      <c r="G58" s="17"/>
      <c r="H58" s="17"/>
      <c r="I58" s="63"/>
      <c r="J58" s="64"/>
      <c r="K58" s="64"/>
      <c r="L58" s="194" t="s">
        <v>19</v>
      </c>
      <c r="M58" s="194"/>
      <c r="N58" s="194"/>
      <c r="O58" s="194"/>
      <c r="R58" s="3"/>
      <c r="S58" s="3"/>
    </row>
    <row r="59" spans="1:22" s="12" customFormat="1" ht="26.25" thickBot="1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99"/>
      <c r="L59" s="200"/>
      <c r="M59" s="106" t="s">
        <v>9</v>
      </c>
      <c r="N59" s="106" t="s">
        <v>10</v>
      </c>
      <c r="O59" s="106" t="s">
        <v>45</v>
      </c>
    </row>
    <row r="60" spans="1:22" ht="15.75" customHeight="1" thickBot="1">
      <c r="A60" s="17"/>
      <c r="B60" s="17"/>
      <c r="C60" s="17"/>
      <c r="D60" s="17"/>
      <c r="E60" s="17"/>
      <c r="F60" s="17"/>
      <c r="G60" s="17"/>
      <c r="H60" s="17"/>
      <c r="I60" s="63"/>
      <c r="J60" s="64"/>
      <c r="K60" s="201" t="s">
        <v>14</v>
      </c>
      <c r="L60" s="202"/>
      <c r="M60" s="124">
        <f>M25</f>
        <v>0</v>
      </c>
      <c r="N60" s="124">
        <f>N25</f>
        <v>0</v>
      </c>
      <c r="O60" s="124">
        <f>O25</f>
        <v>0</v>
      </c>
    </row>
    <row r="61" spans="1:22" ht="15.75" customHeight="1" thickBot="1">
      <c r="A61" s="17"/>
      <c r="B61" s="17"/>
      <c r="C61" s="17"/>
      <c r="D61" s="17"/>
      <c r="E61" s="17"/>
      <c r="F61" s="17"/>
      <c r="G61" s="17"/>
      <c r="H61" s="17"/>
      <c r="I61" s="63"/>
      <c r="J61" s="64"/>
      <c r="K61" s="201" t="s">
        <v>65</v>
      </c>
      <c r="L61" s="202"/>
      <c r="M61" s="124">
        <f>M34</f>
        <v>0</v>
      </c>
      <c r="N61" s="124">
        <f>N34</f>
        <v>0</v>
      </c>
      <c r="O61" s="124">
        <f>O34</f>
        <v>0</v>
      </c>
    </row>
    <row r="62" spans="1:22" ht="15.75" customHeight="1" thickBot="1">
      <c r="A62" s="17"/>
      <c r="B62" s="17"/>
      <c r="C62" s="17"/>
      <c r="D62" s="17"/>
      <c r="E62" s="17"/>
      <c r="F62" s="17"/>
      <c r="G62" s="17"/>
      <c r="H62" s="17"/>
      <c r="I62" s="63"/>
      <c r="J62" s="64"/>
      <c r="K62" s="201" t="s">
        <v>114</v>
      </c>
      <c r="L62" s="202"/>
      <c r="M62" s="124">
        <f>M45</f>
        <v>0</v>
      </c>
      <c r="N62" s="124">
        <f>N45</f>
        <v>0</v>
      </c>
      <c r="O62" s="124">
        <f>O45</f>
        <v>0</v>
      </c>
    </row>
    <row r="63" spans="1:22" ht="15.75" customHeight="1" thickBot="1">
      <c r="A63" s="17"/>
      <c r="B63" s="17"/>
      <c r="C63" s="17"/>
      <c r="D63" s="17"/>
      <c r="E63" s="17"/>
      <c r="F63" s="17"/>
      <c r="G63" s="17"/>
      <c r="H63" s="17"/>
      <c r="I63" s="63"/>
      <c r="J63" s="64"/>
      <c r="K63" s="201" t="s">
        <v>114</v>
      </c>
      <c r="L63" s="202"/>
      <c r="M63" s="107">
        <f>M56</f>
        <v>0</v>
      </c>
      <c r="N63" s="107">
        <f>N56</f>
        <v>0</v>
      </c>
      <c r="O63" s="107">
        <f>O56</f>
        <v>0</v>
      </c>
    </row>
    <row r="64" spans="1:22" ht="15.75" thickBot="1">
      <c r="A64" s="17"/>
      <c r="B64" s="17"/>
      <c r="C64" s="17"/>
      <c r="D64" s="17"/>
      <c r="E64" s="17"/>
      <c r="F64" s="17"/>
      <c r="G64" s="17"/>
      <c r="H64" s="17"/>
      <c r="I64" s="63"/>
      <c r="J64" s="64"/>
      <c r="K64" s="209" t="s">
        <v>11</v>
      </c>
      <c r="L64" s="210"/>
      <c r="M64" s="108">
        <f>SUM(M60:M63)</f>
        <v>0</v>
      </c>
      <c r="N64" s="108">
        <f>SUM(N60:N63)</f>
        <v>0</v>
      </c>
      <c r="O64" s="108">
        <f>SUM(O60:O63)</f>
        <v>0</v>
      </c>
    </row>
    <row r="65" spans="1:17" s="4" customFormat="1" ht="15" customHeight="1">
      <c r="A65" s="51"/>
      <c r="B65" s="52"/>
      <c r="C65" s="53"/>
      <c r="D65" s="53"/>
      <c r="E65" s="53"/>
      <c r="F65" s="53"/>
      <c r="G65" s="54"/>
      <c r="H65" s="55"/>
      <c r="I65" s="55"/>
      <c r="J65" s="55"/>
      <c r="K65" s="56"/>
      <c r="L65" s="56"/>
      <c r="M65" s="56"/>
      <c r="N65" s="53"/>
      <c r="O65" s="53"/>
      <c r="P65" s="7"/>
      <c r="Q65" s="7"/>
    </row>
    <row r="66" spans="1:17" s="4" customFormat="1" ht="15" customHeight="1">
      <c r="A66" s="51"/>
      <c r="B66" s="52"/>
      <c r="C66" s="53"/>
      <c r="D66" s="53"/>
      <c r="E66" s="53"/>
      <c r="F66" s="53"/>
      <c r="G66" s="54"/>
      <c r="H66" s="55"/>
      <c r="I66" s="55"/>
      <c r="J66" s="55"/>
      <c r="K66" s="56"/>
      <c r="L66" s="56"/>
      <c r="M66" s="56"/>
      <c r="N66" s="53"/>
      <c r="O66" s="53"/>
      <c r="P66" s="7"/>
      <c r="Q66" s="7"/>
    </row>
    <row r="67" spans="1:17" s="4" customFormat="1" ht="15" customHeight="1">
      <c r="A67" s="51"/>
      <c r="B67" s="52"/>
      <c r="C67" s="53"/>
      <c r="D67" s="53"/>
      <c r="E67" s="53"/>
      <c r="F67" s="53"/>
      <c r="G67" s="54"/>
      <c r="H67" s="55"/>
      <c r="I67" s="55"/>
      <c r="J67" s="55"/>
      <c r="K67" s="56"/>
      <c r="L67" s="56"/>
      <c r="M67" s="56"/>
      <c r="N67" s="53"/>
      <c r="O67" s="53"/>
      <c r="P67" s="7"/>
      <c r="Q67" s="7"/>
    </row>
    <row r="68" spans="1:17" s="4" customFormat="1" ht="15" customHeight="1">
      <c r="A68" s="51"/>
      <c r="B68" s="52"/>
      <c r="C68" s="53"/>
      <c r="D68" s="53"/>
      <c r="E68" s="53"/>
      <c r="F68" s="53"/>
      <c r="G68" s="54"/>
      <c r="H68" s="55"/>
      <c r="I68" s="55"/>
      <c r="J68" s="55"/>
      <c r="K68" s="56"/>
      <c r="L68" s="56"/>
      <c r="M68" s="56"/>
      <c r="N68" s="53"/>
      <c r="O68" s="53"/>
      <c r="P68" s="7"/>
      <c r="Q68" s="7"/>
    </row>
    <row r="69" spans="1:17" s="4" customFormat="1" ht="15" customHeight="1">
      <c r="A69" s="51"/>
      <c r="B69" s="52"/>
      <c r="C69" s="53"/>
      <c r="D69" s="53"/>
      <c r="E69" s="53"/>
      <c r="F69" s="53"/>
      <c r="G69" s="54"/>
      <c r="H69" s="55"/>
      <c r="I69" s="55"/>
      <c r="J69" s="55"/>
      <c r="K69" s="56"/>
      <c r="L69" s="56"/>
      <c r="M69" s="56"/>
      <c r="N69" s="53"/>
      <c r="O69" s="53"/>
      <c r="P69" s="7"/>
      <c r="Q69" s="7"/>
    </row>
    <row r="70" spans="1:17" s="10" customFormat="1" ht="15" customHeight="1">
      <c r="A70" s="52"/>
      <c r="B70" s="187" t="s">
        <v>41</v>
      </c>
      <c r="C70" s="187"/>
      <c r="D70" s="187"/>
      <c r="E70" s="57"/>
      <c r="F70" s="57"/>
      <c r="G70" s="54"/>
      <c r="H70" s="55"/>
      <c r="I70" s="57"/>
      <c r="J70" s="57"/>
      <c r="K70" s="57"/>
      <c r="L70" s="188" t="s">
        <v>47</v>
      </c>
      <c r="M70" s="188"/>
      <c r="N70" s="188"/>
      <c r="O70" s="20"/>
      <c r="Q70" s="11"/>
    </row>
    <row r="71" spans="1:17" s="8" customFormat="1" ht="15" customHeight="1">
      <c r="A71" s="58"/>
      <c r="B71" s="58"/>
      <c r="C71" s="59" t="s">
        <v>42</v>
      </c>
      <c r="D71" s="60"/>
      <c r="E71" s="60"/>
      <c r="F71" s="60"/>
      <c r="G71" s="61"/>
      <c r="H71" s="62"/>
      <c r="I71" s="60"/>
      <c r="J71" s="60"/>
      <c r="K71" s="60"/>
      <c r="L71" s="62"/>
      <c r="M71" s="59" t="s">
        <v>43</v>
      </c>
      <c r="N71" s="60"/>
      <c r="O71" s="21"/>
      <c r="Q71" s="9"/>
    </row>
    <row r="72" spans="1:17">
      <c r="A72" s="17"/>
      <c r="B72" s="17"/>
      <c r="C72" s="17"/>
      <c r="D72" s="17"/>
      <c r="E72" s="17"/>
      <c r="F72" s="17"/>
      <c r="G72" s="17"/>
      <c r="H72" s="17"/>
      <c r="I72" s="63"/>
      <c r="J72" s="64"/>
      <c r="K72" s="64"/>
      <c r="L72" s="17"/>
      <c r="M72" s="17"/>
      <c r="N72" s="17"/>
      <c r="O72" s="17"/>
    </row>
  </sheetData>
  <sheetProtection algorithmName="SHA-512" hashValue="fzi/xiJMVt6ljPebfh4CY+y9+Yv1sxLFJsMfhXv3nqoLkvUbJL11tUigFVILsT5cSqu+hIIUPkpZvA9avVPX9g==" saltValue="POAAbdhfmdBA5u8L825dzg==" spinCount="100000" sheet="1" objects="1" scenarios="1"/>
  <mergeCells count="60">
    <mergeCell ref="B30:F30"/>
    <mergeCell ref="B31:F31"/>
    <mergeCell ref="A6:D11"/>
    <mergeCell ref="A26:A34"/>
    <mergeCell ref="B26:F26"/>
    <mergeCell ref="B27:F27"/>
    <mergeCell ref="B28:F28"/>
    <mergeCell ref="B33:F33"/>
    <mergeCell ref="B34:F34"/>
    <mergeCell ref="A12:C12"/>
    <mergeCell ref="D13:K13"/>
    <mergeCell ref="A15:A16"/>
    <mergeCell ref="B15:F16"/>
    <mergeCell ref="G15:G16"/>
    <mergeCell ref="H15:K16"/>
    <mergeCell ref="B20:F20"/>
    <mergeCell ref="B21:F21"/>
    <mergeCell ref="B22:F22"/>
    <mergeCell ref="B24:F24"/>
    <mergeCell ref="B25:F25"/>
    <mergeCell ref="A46:A56"/>
    <mergeCell ref="B46:F46"/>
    <mergeCell ref="B47:F47"/>
    <mergeCell ref="B48:F48"/>
    <mergeCell ref="B49:F49"/>
    <mergeCell ref="B50:F50"/>
    <mergeCell ref="B51:F51"/>
    <mergeCell ref="B52:F52"/>
    <mergeCell ref="B19:F19"/>
    <mergeCell ref="G19:G23"/>
    <mergeCell ref="K63:L63"/>
    <mergeCell ref="K64:L64"/>
    <mergeCell ref="B70:D70"/>
    <mergeCell ref="L70:N70"/>
    <mergeCell ref="B53:F53"/>
    <mergeCell ref="B55:F55"/>
    <mergeCell ref="B56:F56"/>
    <mergeCell ref="L58:O58"/>
    <mergeCell ref="K59:L59"/>
    <mergeCell ref="K62:L62"/>
    <mergeCell ref="K61:L61"/>
    <mergeCell ref="K60:L60"/>
    <mergeCell ref="G28:G32"/>
    <mergeCell ref="B29:F29"/>
    <mergeCell ref="B44:F44"/>
    <mergeCell ref="B45:F45"/>
    <mergeCell ref="B3:O3"/>
    <mergeCell ref="B1:D1"/>
    <mergeCell ref="A35:A45"/>
    <mergeCell ref="B35:F35"/>
    <mergeCell ref="B36:F36"/>
    <mergeCell ref="B37:F37"/>
    <mergeCell ref="B38:F38"/>
    <mergeCell ref="B39:F39"/>
    <mergeCell ref="B40:F40"/>
    <mergeCell ref="B41:F41"/>
    <mergeCell ref="B42:F42"/>
    <mergeCell ref="A17:A25"/>
    <mergeCell ref="B17:F17"/>
    <mergeCell ref="B18:F18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77" t="s">
        <v>113</v>
      </c>
      <c r="C1" s="177"/>
      <c r="D1" s="177"/>
      <c r="E1" s="17"/>
      <c r="F1" s="17"/>
      <c r="G1" s="17"/>
      <c r="H1" s="17"/>
      <c r="I1" s="63"/>
      <c r="J1" s="64"/>
      <c r="K1" s="64"/>
      <c r="L1" s="17"/>
      <c r="M1" s="17"/>
      <c r="N1" s="17"/>
      <c r="O1" s="17"/>
    </row>
    <row r="2" spans="1:22" ht="16.5" thickBot="1">
      <c r="A2" s="16"/>
      <c r="B2" s="158"/>
      <c r="C2" s="158"/>
      <c r="D2" s="158"/>
      <c r="E2" s="17"/>
      <c r="F2" s="17"/>
      <c r="G2" s="17"/>
      <c r="H2" s="17"/>
      <c r="I2" s="63"/>
      <c r="J2" s="64"/>
      <c r="K2" s="64"/>
      <c r="L2" s="17"/>
      <c r="M2" s="17"/>
      <c r="N2" s="17"/>
      <c r="O2" s="17"/>
    </row>
    <row r="3" spans="1:22" s="2" customFormat="1" ht="30" customHeight="1" thickBot="1">
      <c r="A3" s="157">
        <v>13</v>
      </c>
      <c r="B3" s="182" t="s">
        <v>109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2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2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2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2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2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2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2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35" t="s">
        <v>60</v>
      </c>
      <c r="E13" s="235"/>
      <c r="F13" s="235"/>
      <c r="G13" s="235"/>
      <c r="H13" s="235"/>
      <c r="I13" s="235"/>
      <c r="J13" s="235"/>
      <c r="K13" s="235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63"/>
      <c r="J14" s="64"/>
      <c r="K14" s="64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75" t="s">
        <v>0</v>
      </c>
      <c r="B15" s="211" t="s">
        <v>1</v>
      </c>
      <c r="C15" s="178"/>
      <c r="D15" s="178"/>
      <c r="E15" s="178"/>
      <c r="F15" s="212"/>
      <c r="G15" s="175" t="s">
        <v>2</v>
      </c>
      <c r="H15" s="183" t="s">
        <v>3</v>
      </c>
      <c r="I15" s="184"/>
      <c r="J15" s="184"/>
      <c r="K15" s="215"/>
      <c r="L15" s="23" t="s">
        <v>4</v>
      </c>
      <c r="M15" s="23" t="s">
        <v>90</v>
      </c>
      <c r="N15" s="23" t="s">
        <v>91</v>
      </c>
      <c r="O15" s="23" t="s">
        <v>5</v>
      </c>
      <c r="R15" s="3"/>
      <c r="S15" s="3"/>
      <c r="U15" s="3"/>
      <c r="V15" s="3"/>
    </row>
    <row r="16" spans="1:22" ht="15.75" thickBot="1">
      <c r="A16" s="176"/>
      <c r="B16" s="213"/>
      <c r="C16" s="179"/>
      <c r="D16" s="179"/>
      <c r="E16" s="179"/>
      <c r="F16" s="214"/>
      <c r="G16" s="176"/>
      <c r="H16" s="185"/>
      <c r="I16" s="186"/>
      <c r="J16" s="186"/>
      <c r="K16" s="216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7" t="s">
        <v>105</v>
      </c>
      <c r="B17" s="171" t="s">
        <v>15</v>
      </c>
      <c r="C17" s="172"/>
      <c r="D17" s="172"/>
      <c r="E17" s="172"/>
      <c r="F17" s="218"/>
      <c r="G17" s="39" t="s">
        <v>20</v>
      </c>
      <c r="H17" s="127">
        <v>3.8840000000000003</v>
      </c>
      <c r="I17" s="66"/>
      <c r="J17" s="67" t="s">
        <v>12</v>
      </c>
      <c r="K17" s="66"/>
      <c r="L17" s="154">
        <v>0</v>
      </c>
      <c r="M17" s="33">
        <f>ROUND(L17*H17,2)</f>
        <v>0</v>
      </c>
      <c r="N17" s="33">
        <f>O17-M17</f>
        <v>0</v>
      </c>
      <c r="O17" s="33">
        <f>ROUND(M17*1.23,2)</f>
        <v>0</v>
      </c>
      <c r="R17" s="3"/>
      <c r="S17" s="3"/>
      <c r="U17" s="3"/>
      <c r="V17" s="3"/>
    </row>
    <row r="18" spans="1:22" ht="15.75" thickBot="1">
      <c r="A18" s="217"/>
      <c r="B18" s="195" t="s">
        <v>78</v>
      </c>
      <c r="C18" s="195"/>
      <c r="D18" s="195"/>
      <c r="E18" s="195"/>
      <c r="F18" s="195"/>
      <c r="G18" s="25"/>
      <c r="H18" s="128"/>
      <c r="I18" s="69"/>
      <c r="J18" s="70"/>
      <c r="K18" s="71"/>
      <c r="L18" s="155"/>
      <c r="M18" s="50">
        <f>SUM(M17:M17)</f>
        <v>0</v>
      </c>
      <c r="N18" s="50">
        <f>SUM(N17:N17)</f>
        <v>0</v>
      </c>
      <c r="O18" s="50">
        <f>SUM(O17:O17)</f>
        <v>0</v>
      </c>
      <c r="R18" s="3"/>
      <c r="S18" s="3"/>
      <c r="U18" s="3"/>
      <c r="V18" s="3"/>
    </row>
    <row r="19" spans="1:22">
      <c r="A19" s="217"/>
      <c r="B19" s="203" t="s">
        <v>27</v>
      </c>
      <c r="C19" s="204"/>
      <c r="D19" s="204"/>
      <c r="E19" s="204"/>
      <c r="F19" s="205"/>
      <c r="G19" s="206" t="s">
        <v>20</v>
      </c>
      <c r="H19" s="129">
        <f>H17</f>
        <v>3.8840000000000003</v>
      </c>
      <c r="I19" s="73"/>
      <c r="J19" s="74" t="s">
        <v>12</v>
      </c>
      <c r="K19" s="75"/>
      <c r="L19" s="144">
        <v>0</v>
      </c>
      <c r="M19" s="33">
        <f>ROUND(L19*H19,2)</f>
        <v>0</v>
      </c>
      <c r="N19" s="33">
        <f>O19-M19</f>
        <v>0</v>
      </c>
      <c r="O19" s="33">
        <f>ROUND(M19*1.23,2)</f>
        <v>0</v>
      </c>
      <c r="R19" s="3"/>
      <c r="S19" s="3"/>
      <c r="U19" s="3"/>
      <c r="V19" s="3"/>
    </row>
    <row r="20" spans="1:22">
      <c r="A20" s="217"/>
      <c r="B20" s="208" t="s">
        <v>28</v>
      </c>
      <c r="C20" s="208"/>
      <c r="D20" s="208"/>
      <c r="E20" s="208"/>
      <c r="F20" s="208"/>
      <c r="G20" s="207"/>
      <c r="H20" s="133">
        <v>4.0000000000000001E-3</v>
      </c>
      <c r="I20" s="77" t="s">
        <v>32</v>
      </c>
      <c r="J20" s="78">
        <v>14</v>
      </c>
      <c r="K20" s="79" t="s">
        <v>31</v>
      </c>
      <c r="L20" s="153">
        <v>0</v>
      </c>
      <c r="M20" s="80">
        <f>ROUND(L20*H20*J20,2)</f>
        <v>0</v>
      </c>
      <c r="N20" s="80">
        <f>O20-M20</f>
        <v>0</v>
      </c>
      <c r="O20" s="80">
        <f>ROUND(M20*1.23,2)</f>
        <v>0</v>
      </c>
      <c r="R20" s="3"/>
      <c r="S20" s="3"/>
      <c r="U20" s="3"/>
      <c r="V20" s="3"/>
    </row>
    <row r="21" spans="1:22">
      <c r="A21" s="217"/>
      <c r="B21" s="196" t="s">
        <v>29</v>
      </c>
      <c r="C21" s="196"/>
      <c r="D21" s="196"/>
      <c r="E21" s="196"/>
      <c r="F21" s="196"/>
      <c r="G21" s="207"/>
      <c r="H21" s="133">
        <v>4.0000000000000001E-3</v>
      </c>
      <c r="I21" s="73" t="s">
        <v>32</v>
      </c>
      <c r="J21" s="81">
        <v>14</v>
      </c>
      <c r="K21" s="82" t="s">
        <v>31</v>
      </c>
      <c r="L21" s="153">
        <v>0</v>
      </c>
      <c r="M21" s="80">
        <f>ROUND(L21*H21*J21,2)</f>
        <v>0</v>
      </c>
      <c r="N21" s="80">
        <f>O21-M21</f>
        <v>0</v>
      </c>
      <c r="O21" s="80">
        <f>ROUND(M21*1.23,2)</f>
        <v>0</v>
      </c>
      <c r="R21" s="3"/>
      <c r="S21" s="3"/>
      <c r="U21" s="3"/>
      <c r="V21" s="3"/>
    </row>
    <row r="22" spans="1:22">
      <c r="A22" s="217"/>
      <c r="B22" s="197" t="s">
        <v>30</v>
      </c>
      <c r="C22" s="196"/>
      <c r="D22" s="196"/>
      <c r="E22" s="196"/>
      <c r="F22" s="196"/>
      <c r="G22" s="207"/>
      <c r="H22" s="129">
        <f>H17</f>
        <v>3.8840000000000003</v>
      </c>
      <c r="I22" s="83"/>
      <c r="J22" s="84" t="s">
        <v>12</v>
      </c>
      <c r="K22" s="85"/>
      <c r="L22" s="153">
        <v>0</v>
      </c>
      <c r="M22" s="80">
        <f>ROUND(L22*H22,2)</f>
        <v>0</v>
      </c>
      <c r="N22" s="80">
        <f>O22-M22</f>
        <v>0</v>
      </c>
      <c r="O22" s="80">
        <f>ROUND(M22*1.23,2)</f>
        <v>0</v>
      </c>
      <c r="R22" s="3"/>
      <c r="S22" s="3"/>
      <c r="V22" s="3"/>
    </row>
    <row r="23" spans="1:22" ht="15.75" thickBot="1">
      <c r="A23" s="217"/>
      <c r="B23" s="86" t="s">
        <v>75</v>
      </c>
      <c r="C23" s="87"/>
      <c r="D23" s="87"/>
      <c r="E23" s="87"/>
      <c r="F23" s="88"/>
      <c r="G23" s="207"/>
      <c r="H23" s="131">
        <v>2</v>
      </c>
      <c r="I23" s="73" t="s">
        <v>32</v>
      </c>
      <c r="J23" s="81">
        <v>14</v>
      </c>
      <c r="K23" s="90" t="s">
        <v>31</v>
      </c>
      <c r="L23" s="152">
        <v>0</v>
      </c>
      <c r="M23" s="37">
        <f>ROUND(L23*H23*J23,2)</f>
        <v>0</v>
      </c>
      <c r="N23" s="91">
        <f>O23-M23</f>
        <v>0</v>
      </c>
      <c r="O23" s="91">
        <f>ROUND(M23*1.23,2)</f>
        <v>0</v>
      </c>
      <c r="R23" s="3"/>
      <c r="S23" s="3"/>
    </row>
    <row r="24" spans="1:22" ht="15.75" thickBot="1">
      <c r="A24" s="217"/>
      <c r="B24" s="191" t="s">
        <v>76</v>
      </c>
      <c r="C24" s="195"/>
      <c r="D24" s="195"/>
      <c r="E24" s="195"/>
      <c r="F24" s="198"/>
      <c r="G24" s="92"/>
      <c r="H24" s="93" t="s">
        <v>8</v>
      </c>
      <c r="I24" s="94"/>
      <c r="J24" s="95"/>
      <c r="K24" s="96"/>
      <c r="L24" s="97"/>
      <c r="M24" s="98">
        <f>SUM(M19:M23)</f>
        <v>0</v>
      </c>
      <c r="N24" s="98">
        <f>SUM(N19:N23)</f>
        <v>0</v>
      </c>
      <c r="O24" s="98">
        <f>SUM(O19:O23)</f>
        <v>0</v>
      </c>
      <c r="R24" s="3"/>
      <c r="S24" s="3"/>
    </row>
    <row r="25" spans="1:22" ht="15" customHeight="1" thickBot="1">
      <c r="A25" s="176"/>
      <c r="B25" s="191" t="s">
        <v>7</v>
      </c>
      <c r="C25" s="192"/>
      <c r="D25" s="192"/>
      <c r="E25" s="192"/>
      <c r="F25" s="193"/>
      <c r="G25" s="99"/>
      <c r="H25" s="100"/>
      <c r="I25" s="101"/>
      <c r="J25" s="102"/>
      <c r="K25" s="101"/>
      <c r="L25" s="103"/>
      <c r="M25" s="50">
        <f>M18+M24</f>
        <v>0</v>
      </c>
      <c r="N25" s="50">
        <f>N18+N24</f>
        <v>0</v>
      </c>
      <c r="O25" s="50">
        <f>O18+O24</f>
        <v>0</v>
      </c>
      <c r="R25" s="3"/>
      <c r="S25" s="3"/>
    </row>
    <row r="26" spans="1:22" ht="15" customHeight="1" thickBot="1">
      <c r="A26" s="217" t="s">
        <v>106</v>
      </c>
      <c r="B26" s="171" t="s">
        <v>15</v>
      </c>
      <c r="C26" s="172"/>
      <c r="D26" s="172"/>
      <c r="E26" s="172"/>
      <c r="F26" s="218"/>
      <c r="G26" s="39" t="s">
        <v>20</v>
      </c>
      <c r="H26" s="65">
        <v>51.613</v>
      </c>
      <c r="I26" s="66"/>
      <c r="J26" s="67" t="s">
        <v>12</v>
      </c>
      <c r="K26" s="66"/>
      <c r="L26" s="154">
        <v>0</v>
      </c>
      <c r="M26" s="33">
        <f>ROUND(L26*H26,2)</f>
        <v>0</v>
      </c>
      <c r="N26" s="33">
        <f>O26-M26</f>
        <v>0</v>
      </c>
      <c r="O26" s="33">
        <f>ROUND(M26*1.23,2)</f>
        <v>0</v>
      </c>
      <c r="R26" s="3"/>
      <c r="S26" s="3"/>
      <c r="U26" s="3"/>
      <c r="V26" s="3"/>
    </row>
    <row r="27" spans="1:22" ht="15.75" thickBot="1">
      <c r="A27" s="217"/>
      <c r="B27" s="195" t="s">
        <v>78</v>
      </c>
      <c r="C27" s="195"/>
      <c r="D27" s="195"/>
      <c r="E27" s="195"/>
      <c r="F27" s="195"/>
      <c r="G27" s="25"/>
      <c r="H27" s="68"/>
      <c r="I27" s="69"/>
      <c r="J27" s="70"/>
      <c r="K27" s="71"/>
      <c r="L27" s="155"/>
      <c r="M27" s="50">
        <f>SUM(M26:M26)</f>
        <v>0</v>
      </c>
      <c r="N27" s="50">
        <f>SUM(N26:N26)</f>
        <v>0</v>
      </c>
      <c r="O27" s="50">
        <f>SUM(O26:O26)</f>
        <v>0</v>
      </c>
      <c r="R27" s="3"/>
      <c r="S27" s="3"/>
      <c r="U27" s="3"/>
      <c r="V27" s="3"/>
    </row>
    <row r="28" spans="1:22">
      <c r="A28" s="217"/>
      <c r="B28" s="203" t="s">
        <v>27</v>
      </c>
      <c r="C28" s="204"/>
      <c r="D28" s="204"/>
      <c r="E28" s="204"/>
      <c r="F28" s="205"/>
      <c r="G28" s="206" t="s">
        <v>20</v>
      </c>
      <c r="H28" s="72">
        <f>H26</f>
        <v>51.613</v>
      </c>
      <c r="I28" s="73"/>
      <c r="J28" s="74" t="s">
        <v>12</v>
      </c>
      <c r="K28" s="75"/>
      <c r="L28" s="144">
        <v>0</v>
      </c>
      <c r="M28" s="33">
        <f>ROUND(L28*H28,2)</f>
        <v>0</v>
      </c>
      <c r="N28" s="33">
        <f>O28-M28</f>
        <v>0</v>
      </c>
      <c r="O28" s="33">
        <f>ROUND(M28*1.23,2)</f>
        <v>0</v>
      </c>
      <c r="R28" s="3"/>
      <c r="S28" s="3"/>
      <c r="U28" s="3"/>
      <c r="V28" s="3"/>
    </row>
    <row r="29" spans="1:22">
      <c r="A29" s="217"/>
      <c r="B29" s="208" t="s">
        <v>28</v>
      </c>
      <c r="C29" s="208"/>
      <c r="D29" s="208"/>
      <c r="E29" s="208"/>
      <c r="F29" s="208"/>
      <c r="G29" s="207"/>
      <c r="H29" s="76">
        <v>0.11</v>
      </c>
      <c r="I29" s="77" t="s">
        <v>32</v>
      </c>
      <c r="J29" s="78">
        <v>12</v>
      </c>
      <c r="K29" s="79" t="s">
        <v>31</v>
      </c>
      <c r="L29" s="153">
        <v>0</v>
      </c>
      <c r="M29" s="80">
        <f>ROUND(L29*H29*J29,2)</f>
        <v>0</v>
      </c>
      <c r="N29" s="80">
        <f>O29-M29</f>
        <v>0</v>
      </c>
      <c r="O29" s="80">
        <f>ROUND(M29*1.23,2)</f>
        <v>0</v>
      </c>
      <c r="R29" s="3"/>
      <c r="S29" s="3"/>
      <c r="U29" s="3"/>
      <c r="V29" s="3"/>
    </row>
    <row r="30" spans="1:22">
      <c r="A30" s="217"/>
      <c r="B30" s="196" t="s">
        <v>29</v>
      </c>
      <c r="C30" s="196"/>
      <c r="D30" s="196"/>
      <c r="E30" s="196"/>
      <c r="F30" s="196"/>
      <c r="G30" s="207"/>
      <c r="H30" s="76">
        <v>0.11</v>
      </c>
      <c r="I30" s="73" t="s">
        <v>32</v>
      </c>
      <c r="J30" s="81">
        <v>12</v>
      </c>
      <c r="K30" s="82" t="s">
        <v>31</v>
      </c>
      <c r="L30" s="153">
        <v>0</v>
      </c>
      <c r="M30" s="80">
        <f>ROUND(L30*H30*J30,2)</f>
        <v>0</v>
      </c>
      <c r="N30" s="80">
        <f>O30-M30</f>
        <v>0</v>
      </c>
      <c r="O30" s="80">
        <f>ROUND(M30*1.23,2)</f>
        <v>0</v>
      </c>
      <c r="R30" s="3"/>
      <c r="S30" s="3"/>
      <c r="U30" s="3"/>
      <c r="V30" s="3"/>
    </row>
    <row r="31" spans="1:22">
      <c r="A31" s="217"/>
      <c r="B31" s="197" t="s">
        <v>30</v>
      </c>
      <c r="C31" s="196"/>
      <c r="D31" s="196"/>
      <c r="E31" s="196"/>
      <c r="F31" s="196"/>
      <c r="G31" s="207"/>
      <c r="H31" s="72">
        <f>H26</f>
        <v>51.613</v>
      </c>
      <c r="I31" s="83"/>
      <c r="J31" s="84" t="s">
        <v>12</v>
      </c>
      <c r="K31" s="85"/>
      <c r="L31" s="153">
        <v>0</v>
      </c>
      <c r="M31" s="80">
        <f>ROUND(L31*H31,2)</f>
        <v>0</v>
      </c>
      <c r="N31" s="80">
        <f>O31-M31</f>
        <v>0</v>
      </c>
      <c r="O31" s="80">
        <f>ROUND(M31*1.23,2)</f>
        <v>0</v>
      </c>
      <c r="R31" s="3"/>
      <c r="S31" s="3"/>
      <c r="V31" s="3"/>
    </row>
    <row r="32" spans="1:22" ht="15.75" thickBot="1">
      <c r="A32" s="217"/>
      <c r="B32" s="86" t="s">
        <v>75</v>
      </c>
      <c r="C32" s="87"/>
      <c r="D32" s="87"/>
      <c r="E32" s="87"/>
      <c r="F32" s="88"/>
      <c r="G32" s="207"/>
      <c r="H32" s="89">
        <v>1</v>
      </c>
      <c r="I32" s="73" t="s">
        <v>32</v>
      </c>
      <c r="J32" s="81">
        <v>12</v>
      </c>
      <c r="K32" s="90" t="s">
        <v>31</v>
      </c>
      <c r="L32" s="152">
        <v>0</v>
      </c>
      <c r="M32" s="37">
        <f>ROUND(L32*H32*J32,2)</f>
        <v>0</v>
      </c>
      <c r="N32" s="91">
        <f>O32-M32</f>
        <v>0</v>
      </c>
      <c r="O32" s="91">
        <f>ROUND(M32*1.23,2)</f>
        <v>0</v>
      </c>
      <c r="R32" s="3"/>
      <c r="S32" s="3"/>
    </row>
    <row r="33" spans="1:22" ht="15.75" thickBot="1">
      <c r="A33" s="217"/>
      <c r="B33" s="191" t="s">
        <v>76</v>
      </c>
      <c r="C33" s="195"/>
      <c r="D33" s="195"/>
      <c r="E33" s="195"/>
      <c r="F33" s="198"/>
      <c r="G33" s="92"/>
      <c r="H33" s="93" t="s">
        <v>8</v>
      </c>
      <c r="I33" s="94"/>
      <c r="J33" s="95"/>
      <c r="K33" s="96"/>
      <c r="L33" s="97"/>
      <c r="M33" s="98">
        <f>SUM(M28:M32)</f>
        <v>0</v>
      </c>
      <c r="N33" s="98">
        <f>SUM(N28:N32)</f>
        <v>0</v>
      </c>
      <c r="O33" s="98">
        <f>SUM(O28:O32)</f>
        <v>0</v>
      </c>
      <c r="R33" s="3"/>
      <c r="S33" s="3"/>
    </row>
    <row r="34" spans="1:22" ht="15" customHeight="1" thickBot="1">
      <c r="A34" s="176"/>
      <c r="B34" s="191" t="s">
        <v>7</v>
      </c>
      <c r="C34" s="192"/>
      <c r="D34" s="192"/>
      <c r="E34" s="192"/>
      <c r="F34" s="193"/>
      <c r="G34" s="99"/>
      <c r="H34" s="100"/>
      <c r="I34" s="101"/>
      <c r="J34" s="102"/>
      <c r="K34" s="101"/>
      <c r="L34" s="103"/>
      <c r="M34" s="50">
        <f>M27+M33</f>
        <v>0</v>
      </c>
      <c r="N34" s="50">
        <f>N27+N33</f>
        <v>0</v>
      </c>
      <c r="O34" s="50">
        <f>O27+O33</f>
        <v>0</v>
      </c>
      <c r="R34" s="3"/>
      <c r="S34" s="3"/>
    </row>
    <row r="35" spans="1:22" ht="15" customHeight="1" thickBot="1">
      <c r="A35" s="217" t="s">
        <v>106</v>
      </c>
      <c r="B35" s="171" t="s">
        <v>15</v>
      </c>
      <c r="C35" s="172"/>
      <c r="D35" s="172"/>
      <c r="E35" s="172"/>
      <c r="F35" s="218"/>
      <c r="G35" s="39" t="s">
        <v>20</v>
      </c>
      <c r="H35" s="65">
        <v>16.164000000000001</v>
      </c>
      <c r="I35" s="66"/>
      <c r="J35" s="67" t="s">
        <v>12</v>
      </c>
      <c r="K35" s="66"/>
      <c r="L35" s="154">
        <v>0</v>
      </c>
      <c r="M35" s="33">
        <f>ROUND(L35*H35,2)</f>
        <v>0</v>
      </c>
      <c r="N35" s="33">
        <f>O35-M35</f>
        <v>0</v>
      </c>
      <c r="O35" s="33">
        <f>ROUND(M35*1.23,2)</f>
        <v>0</v>
      </c>
      <c r="R35" s="3"/>
      <c r="S35" s="3"/>
      <c r="U35" s="3"/>
      <c r="V35" s="3"/>
    </row>
    <row r="36" spans="1:22" ht="15.75" thickBot="1">
      <c r="A36" s="217"/>
      <c r="B36" s="195" t="s">
        <v>78</v>
      </c>
      <c r="C36" s="195"/>
      <c r="D36" s="195"/>
      <c r="E36" s="195"/>
      <c r="F36" s="195"/>
      <c r="G36" s="25"/>
      <c r="H36" s="68"/>
      <c r="I36" s="69"/>
      <c r="J36" s="70"/>
      <c r="K36" s="71"/>
      <c r="L36" s="155"/>
      <c r="M36" s="50">
        <f>SUM(M35:M35)</f>
        <v>0</v>
      </c>
      <c r="N36" s="50">
        <f>SUM(N35:N35)</f>
        <v>0</v>
      </c>
      <c r="O36" s="50">
        <f>SUM(O35:O35)</f>
        <v>0</v>
      </c>
      <c r="R36" s="3"/>
      <c r="S36" s="3"/>
      <c r="U36" s="3"/>
      <c r="V36" s="3"/>
    </row>
    <row r="37" spans="1:22">
      <c r="A37" s="217"/>
      <c r="B37" s="203" t="s">
        <v>27</v>
      </c>
      <c r="C37" s="204"/>
      <c r="D37" s="204"/>
      <c r="E37" s="204"/>
      <c r="F37" s="205"/>
      <c r="G37" s="206" t="s">
        <v>20</v>
      </c>
      <c r="H37" s="72">
        <f>H35</f>
        <v>16.164000000000001</v>
      </c>
      <c r="I37" s="73"/>
      <c r="J37" s="74" t="s">
        <v>12</v>
      </c>
      <c r="K37" s="75"/>
      <c r="L37" s="144">
        <v>0</v>
      </c>
      <c r="M37" s="33">
        <f>ROUND(L37*H37,2)</f>
        <v>0</v>
      </c>
      <c r="N37" s="33">
        <f>O37-M37</f>
        <v>0</v>
      </c>
      <c r="O37" s="33">
        <f>ROUND(M37*1.23,2)</f>
        <v>0</v>
      </c>
      <c r="R37" s="3"/>
      <c r="S37" s="3"/>
      <c r="U37" s="3"/>
      <c r="V37" s="3"/>
    </row>
    <row r="38" spans="1:22">
      <c r="A38" s="217"/>
      <c r="B38" s="208" t="s">
        <v>28</v>
      </c>
      <c r="C38" s="208"/>
      <c r="D38" s="208"/>
      <c r="E38" s="208"/>
      <c r="F38" s="208"/>
      <c r="G38" s="207"/>
      <c r="H38" s="76">
        <v>7.4999999999999997E-2</v>
      </c>
      <c r="I38" s="77" t="s">
        <v>32</v>
      </c>
      <c r="J38" s="78">
        <v>14</v>
      </c>
      <c r="K38" s="79" t="s">
        <v>31</v>
      </c>
      <c r="L38" s="153">
        <v>0</v>
      </c>
      <c r="M38" s="80">
        <f>ROUND(L38*H38*J38,2)</f>
        <v>0</v>
      </c>
      <c r="N38" s="80">
        <f>O38-M38</f>
        <v>0</v>
      </c>
      <c r="O38" s="80">
        <f>ROUND(M38*1.23,2)</f>
        <v>0</v>
      </c>
      <c r="R38" s="3"/>
      <c r="S38" s="3"/>
      <c r="U38" s="3"/>
      <c r="V38" s="3"/>
    </row>
    <row r="39" spans="1:22">
      <c r="A39" s="217"/>
      <c r="B39" s="196" t="s">
        <v>29</v>
      </c>
      <c r="C39" s="196"/>
      <c r="D39" s="196"/>
      <c r="E39" s="196"/>
      <c r="F39" s="196"/>
      <c r="G39" s="207"/>
      <c r="H39" s="76">
        <v>7.4999999999999997E-2</v>
      </c>
      <c r="I39" s="73" t="s">
        <v>32</v>
      </c>
      <c r="J39" s="81">
        <v>14</v>
      </c>
      <c r="K39" s="82" t="s">
        <v>31</v>
      </c>
      <c r="L39" s="153">
        <v>0</v>
      </c>
      <c r="M39" s="80">
        <f>ROUND(L39*H39*J39,2)</f>
        <v>0</v>
      </c>
      <c r="N39" s="80">
        <f>O39-M39</f>
        <v>0</v>
      </c>
      <c r="O39" s="80">
        <f>ROUND(M39*1.23,2)</f>
        <v>0</v>
      </c>
      <c r="R39" s="3"/>
      <c r="S39" s="3"/>
      <c r="U39" s="3"/>
      <c r="V39" s="3"/>
    </row>
    <row r="40" spans="1:22">
      <c r="A40" s="217"/>
      <c r="B40" s="197" t="s">
        <v>30</v>
      </c>
      <c r="C40" s="196"/>
      <c r="D40" s="196"/>
      <c r="E40" s="196"/>
      <c r="F40" s="196"/>
      <c r="G40" s="207"/>
      <c r="H40" s="72">
        <f>H35</f>
        <v>16.164000000000001</v>
      </c>
      <c r="I40" s="83"/>
      <c r="J40" s="84" t="s">
        <v>12</v>
      </c>
      <c r="K40" s="85"/>
      <c r="L40" s="153">
        <v>0</v>
      </c>
      <c r="M40" s="80">
        <f>ROUND(L40*H40,2)</f>
        <v>0</v>
      </c>
      <c r="N40" s="80">
        <f>O40-M40</f>
        <v>0</v>
      </c>
      <c r="O40" s="80">
        <f>ROUND(M40*1.23,2)</f>
        <v>0</v>
      </c>
      <c r="R40" s="3"/>
      <c r="S40" s="3"/>
      <c r="V40" s="3"/>
    </row>
    <row r="41" spans="1:22" ht="15.75" thickBot="1">
      <c r="A41" s="217"/>
      <c r="B41" s="86" t="s">
        <v>75</v>
      </c>
      <c r="C41" s="87"/>
      <c r="D41" s="87"/>
      <c r="E41" s="87"/>
      <c r="F41" s="88"/>
      <c r="G41" s="207"/>
      <c r="H41" s="89">
        <v>1</v>
      </c>
      <c r="I41" s="73" t="s">
        <v>32</v>
      </c>
      <c r="J41" s="81">
        <v>14</v>
      </c>
      <c r="K41" s="90" t="s">
        <v>31</v>
      </c>
      <c r="L41" s="152">
        <v>0</v>
      </c>
      <c r="M41" s="37">
        <f>ROUND(L41*H41*J41,2)</f>
        <v>0</v>
      </c>
      <c r="N41" s="91">
        <f>O41-M41</f>
        <v>0</v>
      </c>
      <c r="O41" s="91">
        <f>ROUND(M41*1.23,2)</f>
        <v>0</v>
      </c>
      <c r="R41" s="3"/>
      <c r="S41" s="3"/>
    </row>
    <row r="42" spans="1:22" ht="15.75" thickBot="1">
      <c r="A42" s="217"/>
      <c r="B42" s="191" t="s">
        <v>76</v>
      </c>
      <c r="C42" s="195"/>
      <c r="D42" s="195"/>
      <c r="E42" s="195"/>
      <c r="F42" s="198"/>
      <c r="G42" s="92"/>
      <c r="H42" s="93" t="s">
        <v>8</v>
      </c>
      <c r="I42" s="94"/>
      <c r="J42" s="95"/>
      <c r="K42" s="96"/>
      <c r="L42" s="97"/>
      <c r="M42" s="98">
        <f>SUM(M37:M41)</f>
        <v>0</v>
      </c>
      <c r="N42" s="98">
        <f>SUM(N37:N41)</f>
        <v>0</v>
      </c>
      <c r="O42" s="98">
        <f>SUM(O37:O41)</f>
        <v>0</v>
      </c>
      <c r="R42" s="3"/>
      <c r="S42" s="3"/>
    </row>
    <row r="43" spans="1:22" ht="15" customHeight="1" thickBot="1">
      <c r="A43" s="176"/>
      <c r="B43" s="191" t="s">
        <v>7</v>
      </c>
      <c r="C43" s="192"/>
      <c r="D43" s="192"/>
      <c r="E43" s="192"/>
      <c r="F43" s="193"/>
      <c r="G43" s="99"/>
      <c r="H43" s="100"/>
      <c r="I43" s="101"/>
      <c r="J43" s="102"/>
      <c r="K43" s="101"/>
      <c r="L43" s="103"/>
      <c r="M43" s="50">
        <f>M36+M42</f>
        <v>0</v>
      </c>
      <c r="N43" s="50">
        <f>N36+N42</f>
        <v>0</v>
      </c>
      <c r="O43" s="50">
        <f>O36+O42</f>
        <v>0</v>
      </c>
      <c r="R43" s="3"/>
      <c r="S43" s="3"/>
    </row>
    <row r="44" spans="1:22" ht="15" customHeight="1">
      <c r="A44" s="51"/>
      <c r="B44" s="52"/>
      <c r="C44" s="53"/>
      <c r="D44" s="53"/>
      <c r="E44" s="53"/>
      <c r="F44" s="53"/>
      <c r="G44" s="54"/>
      <c r="H44" s="55"/>
      <c r="I44" s="55"/>
      <c r="J44" s="104"/>
      <c r="K44" s="104"/>
      <c r="L44" s="55"/>
      <c r="M44" s="56"/>
      <c r="N44" s="56"/>
      <c r="O44" s="56"/>
      <c r="R44" s="3"/>
      <c r="S44" s="3"/>
    </row>
    <row r="45" spans="1:22" ht="15.75" thickBot="1">
      <c r="A45" s="17"/>
      <c r="B45" s="17"/>
      <c r="C45" s="17"/>
      <c r="D45" s="17"/>
      <c r="E45" s="17"/>
      <c r="F45" s="17"/>
      <c r="G45" s="17"/>
      <c r="H45" s="17"/>
      <c r="I45" s="63"/>
      <c r="J45" s="64"/>
      <c r="K45" s="64"/>
      <c r="L45" s="194" t="s">
        <v>19</v>
      </c>
      <c r="M45" s="194"/>
      <c r="N45" s="194"/>
      <c r="O45" s="194"/>
      <c r="R45" s="3"/>
      <c r="S45" s="3"/>
    </row>
    <row r="46" spans="1:22" s="12" customFormat="1" ht="26.25" thickBot="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99"/>
      <c r="L46" s="200"/>
      <c r="M46" s="106" t="s">
        <v>9</v>
      </c>
      <c r="N46" s="106" t="s">
        <v>10</v>
      </c>
      <c r="O46" s="106" t="s">
        <v>45</v>
      </c>
    </row>
    <row r="47" spans="1:22" ht="15.75" customHeight="1" thickBot="1">
      <c r="A47" s="17"/>
      <c r="B47" s="17"/>
      <c r="C47" s="17"/>
      <c r="D47" s="17"/>
      <c r="E47" s="17"/>
      <c r="F47" s="17"/>
      <c r="G47" s="17"/>
      <c r="H47" s="143"/>
      <c r="I47" s="63"/>
      <c r="J47" s="64"/>
      <c r="K47" s="201" t="s">
        <v>14</v>
      </c>
      <c r="L47" s="202"/>
      <c r="M47" s="123">
        <f>M25</f>
        <v>0</v>
      </c>
      <c r="N47" s="123">
        <f>N25</f>
        <v>0</v>
      </c>
      <c r="O47" s="123">
        <f>O25</f>
        <v>0</v>
      </c>
    </row>
    <row r="48" spans="1:22" ht="15.75" customHeight="1" thickBot="1">
      <c r="A48" s="17"/>
      <c r="B48" s="17"/>
      <c r="C48" s="17"/>
      <c r="D48" s="17"/>
      <c r="E48" s="17"/>
      <c r="F48" s="17"/>
      <c r="G48" s="17"/>
      <c r="H48" s="17"/>
      <c r="I48" s="63"/>
      <c r="J48" s="64"/>
      <c r="K48" s="201" t="s">
        <v>65</v>
      </c>
      <c r="L48" s="202"/>
      <c r="M48" s="124">
        <f>M34</f>
        <v>0</v>
      </c>
      <c r="N48" s="124">
        <f>N34</f>
        <v>0</v>
      </c>
      <c r="O48" s="124">
        <f>O34</f>
        <v>0</v>
      </c>
    </row>
    <row r="49" spans="1:17" ht="15.75" customHeight="1" thickBot="1">
      <c r="A49" s="17"/>
      <c r="B49" s="17"/>
      <c r="C49" s="17"/>
      <c r="D49" s="17"/>
      <c r="E49" s="17"/>
      <c r="F49" s="17"/>
      <c r="G49" s="17"/>
      <c r="H49" s="17"/>
      <c r="I49" s="63"/>
      <c r="J49" s="64"/>
      <c r="K49" s="201" t="s">
        <v>65</v>
      </c>
      <c r="L49" s="202"/>
      <c r="M49" s="107">
        <f>M43</f>
        <v>0</v>
      </c>
      <c r="N49" s="107">
        <f>N43</f>
        <v>0</v>
      </c>
      <c r="O49" s="107">
        <f>O43</f>
        <v>0</v>
      </c>
    </row>
    <row r="50" spans="1:17" ht="15.75" thickBot="1">
      <c r="A50" s="17"/>
      <c r="B50" s="17"/>
      <c r="C50" s="17"/>
      <c r="D50" s="17"/>
      <c r="E50" s="17"/>
      <c r="F50" s="17"/>
      <c r="G50" s="17"/>
      <c r="H50" s="17"/>
      <c r="I50" s="63"/>
      <c r="J50" s="64"/>
      <c r="K50" s="209" t="s">
        <v>11</v>
      </c>
      <c r="L50" s="210"/>
      <c r="M50" s="108">
        <f>SUM(M47:M49)</f>
        <v>0</v>
      </c>
      <c r="N50" s="108">
        <f>SUM(N47:N49)</f>
        <v>0</v>
      </c>
      <c r="O50" s="108">
        <f>SUM(O47:O49)</f>
        <v>0</v>
      </c>
    </row>
    <row r="51" spans="1:17" s="4" customFormat="1" ht="15" customHeight="1">
      <c r="A51" s="51"/>
      <c r="B51" s="52"/>
      <c r="C51" s="53"/>
      <c r="D51" s="53"/>
      <c r="E51" s="53"/>
      <c r="F51" s="53"/>
      <c r="G51" s="54"/>
      <c r="H51" s="55"/>
      <c r="I51" s="55"/>
      <c r="J51" s="55"/>
      <c r="K51" s="56"/>
      <c r="L51" s="56"/>
      <c r="M51" s="56"/>
      <c r="N51" s="53"/>
      <c r="O51" s="53"/>
      <c r="P51" s="7"/>
      <c r="Q51" s="7"/>
    </row>
    <row r="52" spans="1:17" s="4" customFormat="1" ht="15" customHeight="1">
      <c r="A52" s="51"/>
      <c r="B52" s="52"/>
      <c r="C52" s="53"/>
      <c r="D52" s="53"/>
      <c r="E52" s="53"/>
      <c r="F52" s="53"/>
      <c r="G52" s="54"/>
      <c r="H52" s="55"/>
      <c r="I52" s="55"/>
      <c r="J52" s="55"/>
      <c r="K52" s="56"/>
      <c r="L52" s="56"/>
      <c r="M52" s="56"/>
      <c r="N52" s="53"/>
      <c r="O52" s="53"/>
      <c r="P52" s="7"/>
      <c r="Q52" s="7"/>
    </row>
    <row r="53" spans="1:17" s="4" customFormat="1" ht="15" customHeight="1">
      <c r="A53" s="51"/>
      <c r="B53" s="52"/>
      <c r="C53" s="53"/>
      <c r="D53" s="53"/>
      <c r="E53" s="53"/>
      <c r="F53" s="53"/>
      <c r="G53" s="54"/>
      <c r="H53" s="55"/>
      <c r="I53" s="55"/>
      <c r="J53" s="55"/>
      <c r="K53" s="56"/>
      <c r="L53" s="56"/>
      <c r="M53" s="56"/>
      <c r="N53" s="53"/>
      <c r="O53" s="53"/>
      <c r="P53" s="7"/>
      <c r="Q53" s="7"/>
    </row>
    <row r="54" spans="1:17" s="4" customFormat="1" ht="15" customHeight="1">
      <c r="A54" s="51"/>
      <c r="B54" s="52"/>
      <c r="C54" s="53"/>
      <c r="D54" s="53"/>
      <c r="E54" s="53"/>
      <c r="F54" s="53"/>
      <c r="G54" s="54"/>
      <c r="H54" s="55"/>
      <c r="I54" s="55"/>
      <c r="J54" s="55"/>
      <c r="K54" s="56"/>
      <c r="L54" s="56"/>
      <c r="M54" s="56"/>
      <c r="N54" s="53"/>
      <c r="O54" s="53"/>
      <c r="P54" s="7"/>
      <c r="Q54" s="7"/>
    </row>
    <row r="55" spans="1:17" s="4" customFormat="1" ht="15" customHeight="1">
      <c r="A55" s="51"/>
      <c r="B55" s="52"/>
      <c r="C55" s="53"/>
      <c r="D55" s="53"/>
      <c r="E55" s="53"/>
      <c r="F55" s="53"/>
      <c r="G55" s="54"/>
      <c r="H55" s="55"/>
      <c r="I55" s="55"/>
      <c r="J55" s="55"/>
      <c r="K55" s="56"/>
      <c r="L55" s="56"/>
      <c r="M55" s="56"/>
      <c r="N55" s="53"/>
      <c r="O55" s="53"/>
      <c r="P55" s="7"/>
      <c r="Q55" s="7"/>
    </row>
    <row r="56" spans="1:17" s="10" customFormat="1" ht="15" customHeight="1">
      <c r="A56" s="52"/>
      <c r="B56" s="187" t="s">
        <v>41</v>
      </c>
      <c r="C56" s="187"/>
      <c r="D56" s="187"/>
      <c r="E56" s="57"/>
      <c r="F56" s="57"/>
      <c r="G56" s="54"/>
      <c r="H56" s="55"/>
      <c r="I56" s="57"/>
      <c r="J56" s="57"/>
      <c r="K56" s="57"/>
      <c r="L56" s="188" t="s">
        <v>47</v>
      </c>
      <c r="M56" s="188"/>
      <c r="N56" s="188"/>
      <c r="O56" s="20"/>
      <c r="Q56" s="11"/>
    </row>
    <row r="57" spans="1:17" s="8" customFormat="1" ht="15" customHeight="1">
      <c r="A57" s="58"/>
      <c r="B57" s="58"/>
      <c r="C57" s="59" t="s">
        <v>42</v>
      </c>
      <c r="D57" s="60"/>
      <c r="E57" s="60"/>
      <c r="F57" s="60"/>
      <c r="G57" s="61"/>
      <c r="H57" s="62"/>
      <c r="I57" s="60"/>
      <c r="J57" s="60"/>
      <c r="K57" s="60"/>
      <c r="L57" s="62"/>
      <c r="M57" s="59" t="s">
        <v>43</v>
      </c>
      <c r="N57" s="60"/>
      <c r="O57" s="21"/>
      <c r="Q57" s="9"/>
    </row>
    <row r="58" spans="1:17">
      <c r="A58" s="17"/>
      <c r="B58" s="17"/>
      <c r="C58" s="17"/>
      <c r="D58" s="17"/>
      <c r="E58" s="17"/>
      <c r="F58" s="17"/>
      <c r="G58" s="17"/>
      <c r="H58" s="17"/>
      <c r="I58" s="63"/>
      <c r="J58" s="64"/>
      <c r="K58" s="64"/>
      <c r="L58" s="17"/>
      <c r="M58" s="17"/>
      <c r="N58" s="17"/>
      <c r="O58" s="17"/>
    </row>
  </sheetData>
  <sheetProtection algorithmName="SHA-512" hashValue="oLk8/FP/5gkqYWx73R2dg4ZQBnL0PReuQNerfaBiyr77KXt51kyqtdfBiIzBht2yh02YX/xRYk4Wx9BgkRPypQ==" saltValue="EVhtahJ6h9n1l8Oz11i9ig==" spinCount="100000" sheet="1" objects="1" scenarios="1"/>
  <mergeCells count="47">
    <mergeCell ref="B25:F25"/>
    <mergeCell ref="G19:G23"/>
    <mergeCell ref="B20:F20"/>
    <mergeCell ref="B21:F21"/>
    <mergeCell ref="B22:F22"/>
    <mergeCell ref="B24:F24"/>
    <mergeCell ref="K49:L49"/>
    <mergeCell ref="K50:L50"/>
    <mergeCell ref="B56:D56"/>
    <mergeCell ref="L56:N56"/>
    <mergeCell ref="A26:A34"/>
    <mergeCell ref="B26:F26"/>
    <mergeCell ref="B27:F27"/>
    <mergeCell ref="B28:F28"/>
    <mergeCell ref="G28:G32"/>
    <mergeCell ref="L45:O45"/>
    <mergeCell ref="A35:A43"/>
    <mergeCell ref="B35:F35"/>
    <mergeCell ref="B36:F36"/>
    <mergeCell ref="B37:F37"/>
    <mergeCell ref="G37:G41"/>
    <mergeCell ref="B38:F38"/>
    <mergeCell ref="B33:F33"/>
    <mergeCell ref="B34:F34"/>
    <mergeCell ref="K48:L48"/>
    <mergeCell ref="K46:L46"/>
    <mergeCell ref="K47:L47"/>
    <mergeCell ref="B39:F39"/>
    <mergeCell ref="B40:F40"/>
    <mergeCell ref="B42:F42"/>
    <mergeCell ref="B43:F43"/>
    <mergeCell ref="B1:D1"/>
    <mergeCell ref="B3:O3"/>
    <mergeCell ref="B29:F29"/>
    <mergeCell ref="B30:F30"/>
    <mergeCell ref="B31:F31"/>
    <mergeCell ref="A12:C12"/>
    <mergeCell ref="D13:K13"/>
    <mergeCell ref="A15:A16"/>
    <mergeCell ref="B15:F16"/>
    <mergeCell ref="G15:G16"/>
    <mergeCell ref="H15:K16"/>
    <mergeCell ref="A6:D11"/>
    <mergeCell ref="A17:A25"/>
    <mergeCell ref="B17:F17"/>
    <mergeCell ref="B18:F18"/>
    <mergeCell ref="B19:F19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77" t="s">
        <v>113</v>
      </c>
      <c r="C1" s="177"/>
      <c r="D1" s="177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8"/>
      <c r="C2" s="158"/>
      <c r="D2" s="158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7">
        <v>14</v>
      </c>
      <c r="B3" s="182" t="s">
        <v>54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0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8"/>
      <c r="L5" s="138"/>
      <c r="M5" s="138"/>
    </row>
    <row r="6" spans="1:20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0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0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0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0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0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0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38"/>
      <c r="L12" s="138"/>
      <c r="M12" s="138"/>
    </row>
    <row r="13" spans="1:20" s="2" customFormat="1" ht="15" customHeight="1">
      <c r="A13" s="22"/>
      <c r="B13" s="22"/>
      <c r="C13" s="22"/>
      <c r="D13" s="219" t="s">
        <v>60</v>
      </c>
      <c r="E13" s="219"/>
      <c r="F13" s="219"/>
      <c r="G13" s="219"/>
      <c r="H13" s="219"/>
      <c r="I13" s="219"/>
      <c r="J13" s="219"/>
      <c r="K13" s="219"/>
      <c r="L13" s="138"/>
      <c r="M13" s="138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75" t="s">
        <v>0</v>
      </c>
      <c r="B15" s="178" t="s">
        <v>34</v>
      </c>
      <c r="C15" s="178"/>
      <c r="D15" s="178"/>
      <c r="E15" s="178"/>
      <c r="F15" s="178"/>
      <c r="G15" s="175" t="s">
        <v>2</v>
      </c>
      <c r="H15" s="183" t="s">
        <v>3</v>
      </c>
      <c r="I15" s="184"/>
      <c r="J15" s="139" t="s">
        <v>4</v>
      </c>
      <c r="K15" s="139" t="s">
        <v>90</v>
      </c>
      <c r="L15" s="139" t="s">
        <v>91</v>
      </c>
      <c r="M15" s="139" t="s">
        <v>5</v>
      </c>
      <c r="P15" s="3"/>
      <c r="Q15" s="3"/>
      <c r="S15" s="3"/>
      <c r="T15" s="3"/>
    </row>
    <row r="16" spans="1:20" ht="15.75" thickBot="1">
      <c r="A16" s="176"/>
      <c r="B16" s="179"/>
      <c r="C16" s="179"/>
      <c r="D16" s="179"/>
      <c r="E16" s="179"/>
      <c r="F16" s="179"/>
      <c r="G16" s="176"/>
      <c r="H16" s="185"/>
      <c r="I16" s="186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71" t="s">
        <v>15</v>
      </c>
      <c r="C17" s="172"/>
      <c r="D17" s="172"/>
      <c r="E17" s="172"/>
      <c r="F17" s="172"/>
      <c r="G17" s="26" t="s">
        <v>20</v>
      </c>
      <c r="H17" s="109">
        <v>1.3240000000000001</v>
      </c>
      <c r="I17" s="28" t="s">
        <v>12</v>
      </c>
      <c r="J17" s="149">
        <v>0</v>
      </c>
      <c r="K17" s="29">
        <f t="shared" ref="K17:K19" si="0">ROUND(J17*H17,2)</f>
        <v>0</v>
      </c>
      <c r="L17" s="29">
        <f t="shared" ref="L17:L19" si="1">M17-K17</f>
        <v>0</v>
      </c>
      <c r="M17" s="29">
        <f t="shared" ref="M17:M19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33</v>
      </c>
      <c r="B18" s="171" t="s">
        <v>15</v>
      </c>
      <c r="C18" s="172"/>
      <c r="D18" s="172"/>
      <c r="E18" s="172"/>
      <c r="F18" s="172"/>
      <c r="G18" s="26" t="s">
        <v>20</v>
      </c>
      <c r="H18" s="109">
        <v>39.656999999999996</v>
      </c>
      <c r="I18" s="28" t="s">
        <v>12</v>
      </c>
      <c r="J18" s="149">
        <v>0</v>
      </c>
      <c r="K18" s="29">
        <f t="shared" si="0"/>
        <v>0</v>
      </c>
      <c r="L18" s="29">
        <f t="shared" si="1"/>
        <v>0</v>
      </c>
      <c r="M18" s="29">
        <f t="shared" si="2"/>
        <v>0</v>
      </c>
      <c r="P18" s="3"/>
      <c r="Q18" s="3"/>
      <c r="S18" s="3"/>
      <c r="T18" s="3"/>
    </row>
    <row r="19" spans="1:20" ht="15" customHeight="1" thickBot="1">
      <c r="A19" s="25" t="s">
        <v>24</v>
      </c>
      <c r="B19" s="171" t="s">
        <v>15</v>
      </c>
      <c r="C19" s="172"/>
      <c r="D19" s="172"/>
      <c r="E19" s="172"/>
      <c r="F19" s="172"/>
      <c r="G19" s="26" t="s">
        <v>20</v>
      </c>
      <c r="H19" s="109">
        <v>6.883</v>
      </c>
      <c r="I19" s="28" t="s">
        <v>12</v>
      </c>
      <c r="J19" s="149">
        <v>0</v>
      </c>
      <c r="K19" s="29">
        <f t="shared" si="0"/>
        <v>0</v>
      </c>
      <c r="L19" s="29">
        <f t="shared" si="1"/>
        <v>0</v>
      </c>
      <c r="M19" s="29">
        <f t="shared" si="2"/>
        <v>0</v>
      </c>
      <c r="P19" s="3"/>
      <c r="Q19" s="3"/>
      <c r="S19" s="3"/>
      <c r="T19" s="3"/>
    </row>
    <row r="20" spans="1:20" ht="15" customHeight="1" thickBot="1">
      <c r="A20" s="43"/>
      <c r="B20" s="135"/>
      <c r="C20" s="45"/>
      <c r="D20" s="45"/>
      <c r="E20" s="45"/>
      <c r="F20" s="45"/>
      <c r="G20" s="46" t="s">
        <v>38</v>
      </c>
      <c r="H20" s="47">
        <f>SUM(H17:H19)</f>
        <v>47.863999999999997</v>
      </c>
      <c r="I20" s="48" t="s">
        <v>12</v>
      </c>
      <c r="J20" s="49" t="s">
        <v>39</v>
      </c>
      <c r="K20" s="50">
        <f>SUM(K17:K19)</f>
        <v>0</v>
      </c>
      <c r="L20" s="50">
        <f>SUM(L17:L19)</f>
        <v>0</v>
      </c>
      <c r="M20" s="50">
        <f>SUM(M17:M19)</f>
        <v>0</v>
      </c>
      <c r="P20" s="3"/>
      <c r="Q20" s="3"/>
    </row>
    <row r="21" spans="1:20" s="4" customFormat="1" ht="15" customHeight="1">
      <c r="A21" s="142"/>
      <c r="B21" s="52"/>
      <c r="C21" s="53"/>
      <c r="D21" s="53"/>
      <c r="E21" s="53"/>
      <c r="F21" s="53"/>
      <c r="G21" s="54"/>
      <c r="H21" s="55"/>
      <c r="I21" s="55"/>
      <c r="J21" s="55"/>
      <c r="K21" s="56"/>
      <c r="L21" s="56"/>
      <c r="M21" s="56"/>
      <c r="P21" s="7"/>
      <c r="Q21" s="7"/>
    </row>
    <row r="22" spans="1:20" s="4" customFormat="1" ht="15" customHeight="1">
      <c r="A22" s="142"/>
      <c r="B22" s="52"/>
      <c r="C22" s="53"/>
      <c r="D22" s="53"/>
      <c r="E22" s="53"/>
      <c r="F22" s="53"/>
      <c r="G22" s="54"/>
      <c r="H22" s="55"/>
      <c r="I22" s="55"/>
      <c r="J22" s="55"/>
      <c r="K22" s="56"/>
      <c r="L22" s="56"/>
      <c r="M22" s="56"/>
      <c r="P22" s="7"/>
      <c r="Q22" s="7"/>
    </row>
    <row r="23" spans="1:20" s="4" customFormat="1" ht="15" customHeight="1">
      <c r="A23" s="142"/>
      <c r="B23" s="52"/>
      <c r="C23" s="53"/>
      <c r="D23" s="53"/>
      <c r="E23" s="53"/>
      <c r="F23" s="53"/>
      <c r="G23" s="54"/>
      <c r="H23" s="55"/>
      <c r="I23" s="55"/>
      <c r="J23" s="55"/>
      <c r="K23" s="56"/>
      <c r="L23" s="56"/>
      <c r="M23" s="56"/>
      <c r="P23" s="7"/>
      <c r="Q23" s="7"/>
    </row>
    <row r="24" spans="1:20" s="4" customFormat="1" ht="15" customHeight="1">
      <c r="A24" s="142"/>
      <c r="B24" s="52"/>
      <c r="C24" s="53"/>
      <c r="D24" s="53"/>
      <c r="E24" s="53"/>
      <c r="F24" s="53"/>
      <c r="G24" s="54"/>
      <c r="H24" s="55"/>
      <c r="I24" s="55"/>
      <c r="J24" s="55"/>
      <c r="K24" s="56"/>
      <c r="L24" s="56"/>
      <c r="M24" s="56"/>
      <c r="P24" s="7"/>
      <c r="Q24" s="7"/>
    </row>
    <row r="25" spans="1:20" s="4" customFormat="1" ht="15" customHeight="1">
      <c r="A25" s="142"/>
      <c r="B25" s="52"/>
      <c r="C25" s="53"/>
      <c r="D25" s="53"/>
      <c r="E25" s="53"/>
      <c r="F25" s="53"/>
      <c r="G25" s="54"/>
      <c r="H25" s="55"/>
      <c r="I25" s="55"/>
      <c r="J25" s="55"/>
      <c r="K25" s="56"/>
      <c r="L25" s="56"/>
      <c r="M25" s="56"/>
      <c r="P25" s="7"/>
      <c r="Q25" s="7"/>
    </row>
    <row r="26" spans="1:20" s="10" customFormat="1" ht="15" customHeight="1">
      <c r="A26" s="52"/>
      <c r="B26" s="187" t="s">
        <v>41</v>
      </c>
      <c r="C26" s="187"/>
      <c r="D26" s="187"/>
      <c r="E26" s="57"/>
      <c r="F26" s="57"/>
      <c r="G26" s="54"/>
      <c r="H26" s="55"/>
      <c r="I26" s="55"/>
      <c r="J26" s="188" t="s">
        <v>40</v>
      </c>
      <c r="K26" s="188"/>
      <c r="L26" s="188"/>
      <c r="M26" s="56"/>
      <c r="P26" s="11"/>
      <c r="Q26" s="11"/>
    </row>
    <row r="27" spans="1:20" s="8" customFormat="1" ht="15" customHeight="1">
      <c r="A27" s="58"/>
      <c r="B27" s="58"/>
      <c r="C27" s="59" t="s">
        <v>42</v>
      </c>
      <c r="D27" s="60"/>
      <c r="E27" s="60"/>
      <c r="F27" s="60"/>
      <c r="G27" s="61"/>
      <c r="H27" s="62"/>
      <c r="I27" s="62"/>
      <c r="J27" s="62"/>
      <c r="K27" s="59" t="s">
        <v>43</v>
      </c>
      <c r="L27" s="21"/>
      <c r="M27" s="21"/>
      <c r="P27" s="9"/>
      <c r="Q27" s="9"/>
    </row>
    <row r="28" spans="1:20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</sheetData>
  <sheetProtection algorithmName="SHA-512" hashValue="rM4FBN/3gIwDZdo/93WUhpFJMBk2l8FIRLT1lJ97j36K5u25knAObp7gPLCqzoW51jGqb0UcgYH7tEO9K+Vxsg==" saltValue="Njgg8dq7FKUOHcXtLMQhKQ==" spinCount="100000" sheet="1" objects="1" scenarios="1"/>
  <mergeCells count="14">
    <mergeCell ref="B1:D1"/>
    <mergeCell ref="A12:C12"/>
    <mergeCell ref="D13:K13"/>
    <mergeCell ref="A15:A16"/>
    <mergeCell ref="B15:F16"/>
    <mergeCell ref="G15:G16"/>
    <mergeCell ref="H15:I16"/>
    <mergeCell ref="A6:D11"/>
    <mergeCell ref="B26:D26"/>
    <mergeCell ref="J26:L26"/>
    <mergeCell ref="B3:M3"/>
    <mergeCell ref="B19:F19"/>
    <mergeCell ref="B17:F17"/>
    <mergeCell ref="B18:F18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77" t="s">
        <v>113</v>
      </c>
      <c r="C1" s="177"/>
      <c r="D1" s="177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8"/>
      <c r="C2" s="158"/>
      <c r="D2" s="158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7">
        <v>15</v>
      </c>
      <c r="B3" s="182" t="s">
        <v>55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0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8"/>
      <c r="L5" s="138"/>
      <c r="M5" s="138"/>
    </row>
    <row r="6" spans="1:20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0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0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0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0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0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0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38"/>
      <c r="L12" s="138"/>
      <c r="M12" s="138"/>
    </row>
    <row r="13" spans="1:20" s="2" customFormat="1" ht="15" customHeight="1">
      <c r="A13" s="22"/>
      <c r="B13" s="22"/>
      <c r="C13" s="22"/>
      <c r="D13" s="219" t="s">
        <v>60</v>
      </c>
      <c r="E13" s="219"/>
      <c r="F13" s="219"/>
      <c r="G13" s="219"/>
      <c r="H13" s="219"/>
      <c r="I13" s="219"/>
      <c r="J13" s="219"/>
      <c r="K13" s="219"/>
      <c r="L13" s="138"/>
      <c r="M13" s="138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75" t="s">
        <v>0</v>
      </c>
      <c r="B15" s="178" t="s">
        <v>34</v>
      </c>
      <c r="C15" s="178"/>
      <c r="D15" s="178"/>
      <c r="E15" s="178"/>
      <c r="F15" s="178"/>
      <c r="G15" s="175" t="s">
        <v>2</v>
      </c>
      <c r="H15" s="183" t="s">
        <v>3</v>
      </c>
      <c r="I15" s="184"/>
      <c r="J15" s="139" t="s">
        <v>4</v>
      </c>
      <c r="K15" s="139" t="s">
        <v>90</v>
      </c>
      <c r="L15" s="139" t="s">
        <v>91</v>
      </c>
      <c r="M15" s="139" t="s">
        <v>5</v>
      </c>
      <c r="P15" s="3"/>
      <c r="Q15" s="3"/>
      <c r="S15" s="3"/>
      <c r="T15" s="3"/>
    </row>
    <row r="16" spans="1:20" ht="15.75" thickBot="1">
      <c r="A16" s="176"/>
      <c r="B16" s="179"/>
      <c r="C16" s="179"/>
      <c r="D16" s="179"/>
      <c r="E16" s="179"/>
      <c r="F16" s="179"/>
      <c r="G16" s="176"/>
      <c r="H16" s="185"/>
      <c r="I16" s="186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71" t="s">
        <v>15</v>
      </c>
      <c r="C17" s="172"/>
      <c r="D17" s="172"/>
      <c r="E17" s="172"/>
      <c r="F17" s="172"/>
      <c r="G17" s="26" t="s">
        <v>20</v>
      </c>
      <c r="H17" s="109">
        <v>225.5</v>
      </c>
      <c r="I17" s="28" t="s">
        <v>12</v>
      </c>
      <c r="J17" s="149">
        <v>0</v>
      </c>
      <c r="K17" s="29">
        <f t="shared" ref="K17:K36" si="0">ROUND(J17*H17,2)</f>
        <v>0</v>
      </c>
      <c r="L17" s="29">
        <f t="shared" ref="L17:L36" si="1">M17-K17</f>
        <v>0</v>
      </c>
      <c r="M17" s="29">
        <f t="shared" ref="M17:M36" si="2">ROUND(K17*1.23,2)</f>
        <v>0</v>
      </c>
      <c r="P17" s="3"/>
      <c r="Q17" s="3"/>
      <c r="S17" s="3"/>
      <c r="T17" s="3"/>
    </row>
    <row r="18" spans="1:20" ht="15" customHeight="1">
      <c r="A18" s="175" t="s">
        <v>117</v>
      </c>
      <c r="B18" s="173" t="s">
        <v>15</v>
      </c>
      <c r="C18" s="174"/>
      <c r="D18" s="174"/>
      <c r="E18" s="174"/>
      <c r="F18" s="174"/>
      <c r="G18" s="30" t="s">
        <v>92</v>
      </c>
      <c r="H18" s="110">
        <v>10.199999999999999</v>
      </c>
      <c r="I18" s="32" t="s">
        <v>12</v>
      </c>
      <c r="J18" s="150">
        <v>0</v>
      </c>
      <c r="K18" s="33">
        <f t="shared" ref="K18:K19" si="3">ROUND(J18*H18,2)</f>
        <v>0</v>
      </c>
      <c r="L18" s="33">
        <f t="shared" ref="L18:L19" si="4">M18-K18</f>
        <v>0</v>
      </c>
      <c r="M18" s="33">
        <f t="shared" ref="M18:M19" si="5">ROUND(K18*1.23,2)</f>
        <v>0</v>
      </c>
      <c r="P18" s="3"/>
      <c r="Q18" s="3"/>
      <c r="S18" s="3"/>
      <c r="T18" s="3"/>
    </row>
    <row r="19" spans="1:20" ht="15" customHeight="1" thickBot="1">
      <c r="A19" s="176"/>
      <c r="B19" s="167" t="s">
        <v>16</v>
      </c>
      <c r="C19" s="168"/>
      <c r="D19" s="168"/>
      <c r="E19" s="168"/>
      <c r="F19" s="168"/>
      <c r="G19" s="34" t="s">
        <v>93</v>
      </c>
      <c r="H19" s="111">
        <v>12.9</v>
      </c>
      <c r="I19" s="36" t="s">
        <v>12</v>
      </c>
      <c r="J19" s="151">
        <v>0</v>
      </c>
      <c r="K19" s="37">
        <f t="shared" si="3"/>
        <v>0</v>
      </c>
      <c r="L19" s="37">
        <f t="shared" si="4"/>
        <v>0</v>
      </c>
      <c r="M19" s="37">
        <f t="shared" si="5"/>
        <v>0</v>
      </c>
      <c r="P19" s="3"/>
      <c r="Q19" s="3"/>
      <c r="S19" s="3"/>
      <c r="T19" s="3"/>
    </row>
    <row r="20" spans="1:20" ht="15" customHeight="1" thickBot="1">
      <c r="A20" s="25" t="s">
        <v>33</v>
      </c>
      <c r="B20" s="171" t="s">
        <v>15</v>
      </c>
      <c r="C20" s="172"/>
      <c r="D20" s="172"/>
      <c r="E20" s="172"/>
      <c r="F20" s="172"/>
      <c r="G20" s="26" t="s">
        <v>20</v>
      </c>
      <c r="H20" s="109">
        <v>764.4</v>
      </c>
      <c r="I20" s="28" t="s">
        <v>12</v>
      </c>
      <c r="J20" s="149">
        <v>0</v>
      </c>
      <c r="K20" s="29">
        <f t="shared" si="0"/>
        <v>0</v>
      </c>
      <c r="L20" s="29">
        <f t="shared" si="1"/>
        <v>0</v>
      </c>
      <c r="M20" s="29">
        <f t="shared" si="2"/>
        <v>0</v>
      </c>
      <c r="P20" s="3"/>
      <c r="Q20" s="3"/>
      <c r="S20" s="3"/>
      <c r="T20" s="3"/>
    </row>
    <row r="21" spans="1:20" ht="15" customHeight="1">
      <c r="A21" s="175" t="s">
        <v>26</v>
      </c>
      <c r="B21" s="173" t="s">
        <v>15</v>
      </c>
      <c r="C21" s="174"/>
      <c r="D21" s="174"/>
      <c r="E21" s="174"/>
      <c r="F21" s="174"/>
      <c r="G21" s="30" t="s">
        <v>18</v>
      </c>
      <c r="H21" s="110">
        <v>193.3</v>
      </c>
      <c r="I21" s="32" t="s">
        <v>12</v>
      </c>
      <c r="J21" s="150">
        <v>0</v>
      </c>
      <c r="K21" s="33">
        <f t="shared" si="0"/>
        <v>0</v>
      </c>
      <c r="L21" s="33">
        <f t="shared" si="1"/>
        <v>0</v>
      </c>
      <c r="M21" s="33">
        <f t="shared" si="2"/>
        <v>0</v>
      </c>
      <c r="P21" s="3"/>
      <c r="Q21" s="3"/>
      <c r="S21" s="3"/>
      <c r="T21" s="3"/>
    </row>
    <row r="22" spans="1:20" ht="15" customHeight="1" thickBot="1">
      <c r="A22" s="176"/>
      <c r="B22" s="167" t="s">
        <v>16</v>
      </c>
      <c r="C22" s="168"/>
      <c r="D22" s="168"/>
      <c r="E22" s="168"/>
      <c r="F22" s="168"/>
      <c r="G22" s="34" t="s">
        <v>17</v>
      </c>
      <c r="H22" s="111">
        <v>399.4</v>
      </c>
      <c r="I22" s="36" t="s">
        <v>12</v>
      </c>
      <c r="J22" s="151">
        <v>0</v>
      </c>
      <c r="K22" s="37">
        <f t="shared" si="0"/>
        <v>0</v>
      </c>
      <c r="L22" s="37">
        <f t="shared" si="1"/>
        <v>0</v>
      </c>
      <c r="M22" s="37">
        <f t="shared" si="2"/>
        <v>0</v>
      </c>
      <c r="P22" s="3"/>
      <c r="Q22" s="3"/>
      <c r="S22" s="3"/>
      <c r="T22" s="3"/>
    </row>
    <row r="23" spans="1:20" ht="15" customHeight="1">
      <c r="A23" s="175" t="s">
        <v>89</v>
      </c>
      <c r="B23" s="173" t="s">
        <v>15</v>
      </c>
      <c r="C23" s="174"/>
      <c r="D23" s="174"/>
      <c r="E23" s="174"/>
      <c r="F23" s="174"/>
      <c r="G23" s="30" t="s">
        <v>74</v>
      </c>
      <c r="H23" s="110">
        <v>653</v>
      </c>
      <c r="I23" s="32" t="s">
        <v>12</v>
      </c>
      <c r="J23" s="150">
        <v>0</v>
      </c>
      <c r="K23" s="33">
        <f>ROUND(J23*H23,2)</f>
        <v>0</v>
      </c>
      <c r="L23" s="33">
        <f t="shared" si="1"/>
        <v>0</v>
      </c>
      <c r="M23" s="33">
        <f>ROUND(K23*1.23,2)</f>
        <v>0</v>
      </c>
      <c r="P23" s="3"/>
      <c r="Q23" s="3"/>
      <c r="S23" s="3"/>
      <c r="T23" s="3"/>
    </row>
    <row r="24" spans="1:20" ht="15" customHeight="1">
      <c r="A24" s="217"/>
      <c r="B24" s="189" t="s">
        <v>16</v>
      </c>
      <c r="C24" s="190"/>
      <c r="D24" s="190"/>
      <c r="E24" s="190"/>
      <c r="F24" s="190"/>
      <c r="G24" s="39" t="s">
        <v>71</v>
      </c>
      <c r="H24" s="112">
        <v>505.6</v>
      </c>
      <c r="I24" s="41" t="s">
        <v>12</v>
      </c>
      <c r="J24" s="152">
        <v>0</v>
      </c>
      <c r="K24" s="42">
        <f>ROUND(J24*H24,2)</f>
        <v>0</v>
      </c>
      <c r="L24" s="42">
        <f t="shared" si="1"/>
        <v>0</v>
      </c>
      <c r="M24" s="42">
        <f>ROUND(K24*1.23,2)</f>
        <v>0</v>
      </c>
      <c r="P24" s="3"/>
      <c r="Q24" s="3"/>
      <c r="S24" s="3"/>
      <c r="T24" s="3"/>
    </row>
    <row r="25" spans="1:20" ht="15" customHeight="1" thickBot="1">
      <c r="A25" s="176"/>
      <c r="B25" s="233" t="s">
        <v>70</v>
      </c>
      <c r="C25" s="234"/>
      <c r="D25" s="234"/>
      <c r="E25" s="234"/>
      <c r="F25" s="234"/>
      <c r="G25" s="115" t="s">
        <v>72</v>
      </c>
      <c r="H25" s="125">
        <v>2754.7</v>
      </c>
      <c r="I25" s="126" t="s">
        <v>12</v>
      </c>
      <c r="J25" s="156">
        <v>0</v>
      </c>
      <c r="K25" s="91">
        <f>ROUND(J25*H25,2)</f>
        <v>0</v>
      </c>
      <c r="L25" s="91">
        <f t="shared" si="1"/>
        <v>0</v>
      </c>
      <c r="M25" s="91">
        <f>ROUND(K25*1.23,2)</f>
        <v>0</v>
      </c>
      <c r="P25" s="3"/>
      <c r="Q25" s="3"/>
      <c r="S25" s="3"/>
      <c r="T25" s="3"/>
    </row>
    <row r="26" spans="1:20" ht="15" customHeight="1" thickBot="1">
      <c r="A26" s="25" t="s">
        <v>24</v>
      </c>
      <c r="B26" s="171" t="s">
        <v>15</v>
      </c>
      <c r="C26" s="172"/>
      <c r="D26" s="172"/>
      <c r="E26" s="172"/>
      <c r="F26" s="172"/>
      <c r="G26" s="26" t="s">
        <v>20</v>
      </c>
      <c r="H26" s="109">
        <v>343.166</v>
      </c>
      <c r="I26" s="28" t="s">
        <v>12</v>
      </c>
      <c r="J26" s="149">
        <v>0</v>
      </c>
      <c r="K26" s="29">
        <f t="shared" si="0"/>
        <v>0</v>
      </c>
      <c r="L26" s="29">
        <f t="shared" si="1"/>
        <v>0</v>
      </c>
      <c r="M26" s="29">
        <f t="shared" si="2"/>
        <v>0</v>
      </c>
      <c r="P26" s="3"/>
      <c r="Q26" s="3"/>
      <c r="S26" s="3"/>
      <c r="T26" s="3"/>
    </row>
    <row r="27" spans="1:20" ht="15" customHeight="1">
      <c r="A27" s="175" t="s">
        <v>35</v>
      </c>
      <c r="B27" s="173" t="s">
        <v>15</v>
      </c>
      <c r="C27" s="174"/>
      <c r="D27" s="174"/>
      <c r="E27" s="174"/>
      <c r="F27" s="174"/>
      <c r="G27" s="30" t="s">
        <v>18</v>
      </c>
      <c r="H27" s="110">
        <v>27.1</v>
      </c>
      <c r="I27" s="32" t="s">
        <v>12</v>
      </c>
      <c r="J27" s="150">
        <v>0</v>
      </c>
      <c r="K27" s="33">
        <f t="shared" si="0"/>
        <v>0</v>
      </c>
      <c r="L27" s="33">
        <f t="shared" si="1"/>
        <v>0</v>
      </c>
      <c r="M27" s="33">
        <f t="shared" si="2"/>
        <v>0</v>
      </c>
      <c r="P27" s="3"/>
      <c r="Q27" s="3"/>
      <c r="S27" s="3"/>
      <c r="T27" s="3"/>
    </row>
    <row r="28" spans="1:20" ht="15" customHeight="1" thickBot="1">
      <c r="A28" s="176"/>
      <c r="B28" s="167" t="s">
        <v>16</v>
      </c>
      <c r="C28" s="168"/>
      <c r="D28" s="168"/>
      <c r="E28" s="168"/>
      <c r="F28" s="168"/>
      <c r="G28" s="34" t="s">
        <v>17</v>
      </c>
      <c r="H28" s="111">
        <v>60.8</v>
      </c>
      <c r="I28" s="36" t="s">
        <v>12</v>
      </c>
      <c r="J28" s="151">
        <v>0</v>
      </c>
      <c r="K28" s="37">
        <f t="shared" si="0"/>
        <v>0</v>
      </c>
      <c r="L28" s="37">
        <f t="shared" si="1"/>
        <v>0</v>
      </c>
      <c r="M28" s="37">
        <f t="shared" si="2"/>
        <v>0</v>
      </c>
      <c r="P28" s="3"/>
      <c r="Q28" s="3"/>
      <c r="S28" s="3"/>
      <c r="T28" s="3"/>
    </row>
    <row r="29" spans="1:20" ht="15" customHeight="1">
      <c r="A29" s="175" t="s">
        <v>36</v>
      </c>
      <c r="B29" s="173" t="s">
        <v>15</v>
      </c>
      <c r="C29" s="174"/>
      <c r="D29" s="174"/>
      <c r="E29" s="174"/>
      <c r="F29" s="174"/>
      <c r="G29" s="30" t="s">
        <v>92</v>
      </c>
      <c r="H29" s="110">
        <v>39</v>
      </c>
      <c r="I29" s="32" t="s">
        <v>12</v>
      </c>
      <c r="J29" s="150">
        <v>0</v>
      </c>
      <c r="K29" s="33">
        <f t="shared" si="0"/>
        <v>0</v>
      </c>
      <c r="L29" s="33">
        <f t="shared" si="1"/>
        <v>0</v>
      </c>
      <c r="M29" s="33">
        <f t="shared" si="2"/>
        <v>0</v>
      </c>
      <c r="P29" s="3"/>
      <c r="Q29" s="3"/>
      <c r="S29" s="3"/>
      <c r="T29" s="3"/>
    </row>
    <row r="30" spans="1:20" ht="15" customHeight="1" thickBot="1">
      <c r="A30" s="176"/>
      <c r="B30" s="167" t="s">
        <v>16</v>
      </c>
      <c r="C30" s="168"/>
      <c r="D30" s="168"/>
      <c r="E30" s="168"/>
      <c r="F30" s="168"/>
      <c r="G30" s="34" t="s">
        <v>93</v>
      </c>
      <c r="H30" s="111">
        <v>26</v>
      </c>
      <c r="I30" s="36" t="s">
        <v>12</v>
      </c>
      <c r="J30" s="151">
        <v>0</v>
      </c>
      <c r="K30" s="37">
        <f t="shared" si="0"/>
        <v>0</v>
      </c>
      <c r="L30" s="37">
        <f t="shared" si="1"/>
        <v>0</v>
      </c>
      <c r="M30" s="37">
        <f t="shared" si="2"/>
        <v>0</v>
      </c>
      <c r="P30" s="3"/>
      <c r="Q30" s="3"/>
      <c r="S30" s="3"/>
      <c r="T30" s="3"/>
    </row>
    <row r="31" spans="1:20" ht="15" customHeight="1" thickBot="1">
      <c r="A31" s="141" t="s">
        <v>25</v>
      </c>
      <c r="B31" s="189" t="s">
        <v>15</v>
      </c>
      <c r="C31" s="190"/>
      <c r="D31" s="190"/>
      <c r="E31" s="190"/>
      <c r="F31" s="190"/>
      <c r="G31" s="39" t="s">
        <v>20</v>
      </c>
      <c r="H31" s="112">
        <v>182.1</v>
      </c>
      <c r="I31" s="41" t="s">
        <v>12</v>
      </c>
      <c r="J31" s="152">
        <v>0</v>
      </c>
      <c r="K31" s="42">
        <f t="shared" si="0"/>
        <v>0</v>
      </c>
      <c r="L31" s="42">
        <f t="shared" si="1"/>
        <v>0</v>
      </c>
      <c r="M31" s="42">
        <f t="shared" si="2"/>
        <v>0</v>
      </c>
      <c r="P31" s="3"/>
      <c r="Q31" s="3"/>
      <c r="S31" s="3"/>
      <c r="T31" s="3"/>
    </row>
    <row r="32" spans="1:20" ht="15" customHeight="1">
      <c r="A32" s="175" t="s">
        <v>94</v>
      </c>
      <c r="B32" s="173" t="s">
        <v>15</v>
      </c>
      <c r="C32" s="174"/>
      <c r="D32" s="174"/>
      <c r="E32" s="174"/>
      <c r="F32" s="174"/>
      <c r="G32" s="30" t="s">
        <v>18</v>
      </c>
      <c r="H32" s="110">
        <v>176.7</v>
      </c>
      <c r="I32" s="32" t="s">
        <v>12</v>
      </c>
      <c r="J32" s="150">
        <v>0</v>
      </c>
      <c r="K32" s="33">
        <f>ROUND(J32*H32,2)</f>
        <v>0</v>
      </c>
      <c r="L32" s="33">
        <f t="shared" si="1"/>
        <v>0</v>
      </c>
      <c r="M32" s="33">
        <f>ROUND(K32*1.23,2)</f>
        <v>0</v>
      </c>
      <c r="P32" s="3"/>
      <c r="Q32" s="3"/>
      <c r="S32" s="3"/>
      <c r="T32" s="3"/>
    </row>
    <row r="33" spans="1:20" ht="15" customHeight="1" thickBot="1">
      <c r="A33" s="176"/>
      <c r="B33" s="167" t="s">
        <v>16</v>
      </c>
      <c r="C33" s="168"/>
      <c r="D33" s="168"/>
      <c r="E33" s="168"/>
      <c r="F33" s="168"/>
      <c r="G33" s="34" t="s">
        <v>17</v>
      </c>
      <c r="H33" s="111">
        <v>427.8</v>
      </c>
      <c r="I33" s="36" t="s">
        <v>12</v>
      </c>
      <c r="J33" s="151">
        <v>0</v>
      </c>
      <c r="K33" s="37">
        <f>ROUND(J33*H33,2)</f>
        <v>0</v>
      </c>
      <c r="L33" s="37">
        <f t="shared" si="1"/>
        <v>0</v>
      </c>
      <c r="M33" s="37">
        <f>ROUND(K33*1.23,2)</f>
        <v>0</v>
      </c>
      <c r="P33" s="3"/>
      <c r="Q33" s="3"/>
      <c r="S33" s="3"/>
      <c r="T33" s="3"/>
    </row>
    <row r="34" spans="1:20" ht="15" customHeight="1" thickBot="1">
      <c r="A34" s="25" t="s">
        <v>37</v>
      </c>
      <c r="B34" s="171" t="s">
        <v>15</v>
      </c>
      <c r="C34" s="172"/>
      <c r="D34" s="172"/>
      <c r="E34" s="172"/>
      <c r="F34" s="172"/>
      <c r="G34" s="26" t="s">
        <v>20</v>
      </c>
      <c r="H34" s="109">
        <v>5</v>
      </c>
      <c r="I34" s="28" t="s">
        <v>12</v>
      </c>
      <c r="J34" s="149">
        <v>0</v>
      </c>
      <c r="K34" s="29">
        <f t="shared" si="0"/>
        <v>0</v>
      </c>
      <c r="L34" s="29">
        <f t="shared" si="1"/>
        <v>0</v>
      </c>
      <c r="M34" s="29">
        <f t="shared" si="2"/>
        <v>0</v>
      </c>
      <c r="P34" s="3"/>
      <c r="Q34" s="3"/>
      <c r="S34" s="3"/>
      <c r="T34" s="3"/>
    </row>
    <row r="35" spans="1:20" ht="15" customHeight="1">
      <c r="A35" s="175" t="s">
        <v>96</v>
      </c>
      <c r="B35" s="173" t="s">
        <v>15</v>
      </c>
      <c r="C35" s="174"/>
      <c r="D35" s="174"/>
      <c r="E35" s="174"/>
      <c r="F35" s="174"/>
      <c r="G35" s="30" t="s">
        <v>92</v>
      </c>
      <c r="H35" s="110">
        <v>0.9</v>
      </c>
      <c r="I35" s="32" t="s">
        <v>12</v>
      </c>
      <c r="J35" s="150">
        <v>0</v>
      </c>
      <c r="K35" s="33">
        <f t="shared" si="0"/>
        <v>0</v>
      </c>
      <c r="L35" s="33">
        <f t="shared" si="1"/>
        <v>0</v>
      </c>
      <c r="M35" s="33">
        <f t="shared" si="2"/>
        <v>0</v>
      </c>
      <c r="P35" s="3"/>
      <c r="Q35" s="3"/>
      <c r="S35" s="3"/>
      <c r="T35" s="3"/>
    </row>
    <row r="36" spans="1:20" ht="15" customHeight="1" thickBot="1">
      <c r="A36" s="176"/>
      <c r="B36" s="167" t="s">
        <v>16</v>
      </c>
      <c r="C36" s="168"/>
      <c r="D36" s="168"/>
      <c r="E36" s="168"/>
      <c r="F36" s="168"/>
      <c r="G36" s="34" t="s">
        <v>93</v>
      </c>
      <c r="H36" s="111">
        <v>0.1</v>
      </c>
      <c r="I36" s="36" t="s">
        <v>12</v>
      </c>
      <c r="J36" s="151">
        <v>0</v>
      </c>
      <c r="K36" s="37">
        <f t="shared" si="0"/>
        <v>0</v>
      </c>
      <c r="L36" s="37">
        <f t="shared" si="1"/>
        <v>0</v>
      </c>
      <c r="M36" s="37">
        <f t="shared" si="2"/>
        <v>0</v>
      </c>
      <c r="P36" s="3"/>
      <c r="Q36" s="3"/>
      <c r="S36" s="3"/>
      <c r="T36" s="3"/>
    </row>
    <row r="37" spans="1:20" ht="15" customHeight="1" thickBot="1">
      <c r="A37" s="43"/>
      <c r="B37" s="135"/>
      <c r="C37" s="45"/>
      <c r="D37" s="45"/>
      <c r="E37" s="45"/>
      <c r="F37" s="45"/>
      <c r="G37" s="46" t="s">
        <v>38</v>
      </c>
      <c r="H37" s="47">
        <f>SUM(H17:H36)</f>
        <v>6807.6660000000011</v>
      </c>
      <c r="I37" s="48" t="s">
        <v>12</v>
      </c>
      <c r="J37" s="49" t="s">
        <v>39</v>
      </c>
      <c r="K37" s="50">
        <f>SUM(K17:K36)</f>
        <v>0</v>
      </c>
      <c r="L37" s="50">
        <f>SUM(L17:L36)</f>
        <v>0</v>
      </c>
      <c r="M37" s="50">
        <f>SUM(M17:M36)</f>
        <v>0</v>
      </c>
      <c r="P37" s="3"/>
      <c r="Q37" s="3"/>
    </row>
    <row r="38" spans="1:20" s="4" customFormat="1" ht="15" customHeight="1">
      <c r="A38" s="142"/>
      <c r="B38" s="52"/>
      <c r="C38" s="53"/>
      <c r="D38" s="53"/>
      <c r="E38" s="53"/>
      <c r="F38" s="53"/>
      <c r="G38" s="54"/>
      <c r="H38" s="55"/>
      <c r="I38" s="55"/>
      <c r="J38" s="55"/>
      <c r="K38" s="56"/>
      <c r="L38" s="56"/>
      <c r="M38" s="56"/>
      <c r="P38" s="7"/>
      <c r="Q38" s="7"/>
    </row>
    <row r="39" spans="1:20" s="4" customFormat="1" ht="15" customHeight="1">
      <c r="A39" s="142"/>
      <c r="B39" s="52"/>
      <c r="C39" s="53"/>
      <c r="D39" s="53"/>
      <c r="E39" s="53"/>
      <c r="F39" s="53"/>
      <c r="G39" s="54"/>
      <c r="H39" s="55"/>
      <c r="I39" s="55"/>
      <c r="J39" s="55"/>
      <c r="K39" s="56"/>
      <c r="L39" s="56"/>
      <c r="M39" s="56"/>
      <c r="P39" s="7"/>
      <c r="Q39" s="7"/>
    </row>
    <row r="40" spans="1:20" s="4" customFormat="1" ht="15" customHeight="1">
      <c r="A40" s="142"/>
      <c r="B40" s="52"/>
      <c r="C40" s="53"/>
      <c r="D40" s="53"/>
      <c r="E40" s="53"/>
      <c r="F40" s="53"/>
      <c r="G40" s="54"/>
      <c r="H40" s="55"/>
      <c r="I40" s="55"/>
      <c r="J40" s="55"/>
      <c r="K40" s="56"/>
      <c r="L40" s="56"/>
      <c r="M40" s="56"/>
      <c r="P40" s="7"/>
      <c r="Q40" s="7"/>
    </row>
    <row r="41" spans="1:20" s="4" customFormat="1" ht="15" customHeight="1">
      <c r="A41" s="142"/>
      <c r="B41" s="52"/>
      <c r="C41" s="53"/>
      <c r="D41" s="53"/>
      <c r="E41" s="53"/>
      <c r="F41" s="53"/>
      <c r="G41" s="54"/>
      <c r="H41" s="55"/>
      <c r="I41" s="55"/>
      <c r="J41" s="55"/>
      <c r="K41" s="56"/>
      <c r="L41" s="56"/>
      <c r="M41" s="56"/>
      <c r="P41" s="7"/>
      <c r="Q41" s="7"/>
    </row>
    <row r="42" spans="1:20" s="4" customFormat="1" ht="15" customHeight="1">
      <c r="A42" s="142"/>
      <c r="B42" s="52"/>
      <c r="C42" s="53"/>
      <c r="D42" s="53"/>
      <c r="E42" s="53"/>
      <c r="F42" s="53"/>
      <c r="G42" s="54"/>
      <c r="H42" s="55"/>
      <c r="I42" s="55"/>
      <c r="J42" s="55"/>
      <c r="K42" s="56"/>
      <c r="L42" s="56"/>
      <c r="M42" s="56"/>
      <c r="P42" s="7"/>
      <c r="Q42" s="7"/>
    </row>
    <row r="43" spans="1:20" s="10" customFormat="1" ht="15" customHeight="1">
      <c r="A43" s="52"/>
      <c r="B43" s="187" t="s">
        <v>41</v>
      </c>
      <c r="C43" s="187"/>
      <c r="D43" s="187"/>
      <c r="E43" s="57"/>
      <c r="F43" s="57"/>
      <c r="G43" s="54"/>
      <c r="H43" s="55"/>
      <c r="I43" s="55"/>
      <c r="J43" s="188" t="s">
        <v>40</v>
      </c>
      <c r="K43" s="188"/>
      <c r="L43" s="188"/>
      <c r="M43" s="56"/>
      <c r="P43" s="11"/>
      <c r="Q43" s="11"/>
    </row>
    <row r="44" spans="1:20" s="8" customFormat="1" ht="15" customHeight="1">
      <c r="A44" s="58"/>
      <c r="B44" s="58"/>
      <c r="C44" s="59" t="s">
        <v>42</v>
      </c>
      <c r="D44" s="60"/>
      <c r="E44" s="60"/>
      <c r="F44" s="60"/>
      <c r="G44" s="61"/>
      <c r="H44" s="62"/>
      <c r="I44" s="62"/>
      <c r="J44" s="62"/>
      <c r="K44" s="59" t="s">
        <v>43</v>
      </c>
      <c r="L44" s="21"/>
      <c r="M44" s="21"/>
      <c r="P44" s="9"/>
      <c r="Q44" s="9"/>
    </row>
    <row r="45" spans="1:20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</sheetData>
  <sheetProtection algorithmName="SHA-512" hashValue="th/dxYNxAF8bb/UGoYt2FkPrkzyiTerMWFiz7lskfTw3hDUulzNCApjRIbmycGlej2zdz3zQT4M6XjvfACbzwQ==" saltValue="K8gIj9P2rQWTutmcSXrTzw==" spinCount="100000" sheet="1" objects="1" scenarios="1"/>
  <mergeCells count="38">
    <mergeCell ref="B1:D1"/>
    <mergeCell ref="A12:C12"/>
    <mergeCell ref="D13:K13"/>
    <mergeCell ref="A15:A16"/>
    <mergeCell ref="B15:F16"/>
    <mergeCell ref="G15:G16"/>
    <mergeCell ref="H15:I16"/>
    <mergeCell ref="A6:D11"/>
    <mergeCell ref="B3:M3"/>
    <mergeCell ref="B17:F17"/>
    <mergeCell ref="B20:F20"/>
    <mergeCell ref="A21:A22"/>
    <mergeCell ref="B21:F21"/>
    <mergeCell ref="B22:F22"/>
    <mergeCell ref="B34:F34"/>
    <mergeCell ref="A35:A36"/>
    <mergeCell ref="B35:F35"/>
    <mergeCell ref="B36:F36"/>
    <mergeCell ref="B31:F31"/>
    <mergeCell ref="A32:A33"/>
    <mergeCell ref="B32:F32"/>
    <mergeCell ref="B33:F33"/>
    <mergeCell ref="B43:D43"/>
    <mergeCell ref="J43:L43"/>
    <mergeCell ref="A18:A19"/>
    <mergeCell ref="B18:F18"/>
    <mergeCell ref="B19:F19"/>
    <mergeCell ref="A23:A25"/>
    <mergeCell ref="B23:F23"/>
    <mergeCell ref="B24:F24"/>
    <mergeCell ref="B25:F25"/>
    <mergeCell ref="B26:F26"/>
    <mergeCell ref="A27:A28"/>
    <mergeCell ref="B27:F27"/>
    <mergeCell ref="B28:F28"/>
    <mergeCell ref="A29:A30"/>
    <mergeCell ref="B29:F29"/>
    <mergeCell ref="B30:F30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77" t="s">
        <v>113</v>
      </c>
      <c r="C1" s="177"/>
      <c r="D1" s="177"/>
      <c r="E1" s="17"/>
      <c r="F1" s="17"/>
      <c r="G1" s="17"/>
      <c r="H1" s="17"/>
      <c r="I1" s="63"/>
      <c r="J1" s="64"/>
      <c r="K1" s="64"/>
      <c r="L1" s="17"/>
      <c r="M1" s="17"/>
      <c r="N1" s="17"/>
      <c r="O1" s="17"/>
    </row>
    <row r="2" spans="1:22" ht="16.5" thickBot="1">
      <c r="A2" s="16"/>
      <c r="B2" s="158"/>
      <c r="C2" s="158"/>
      <c r="D2" s="158"/>
      <c r="E2" s="17"/>
      <c r="F2" s="17"/>
      <c r="G2" s="17"/>
      <c r="H2" s="17"/>
      <c r="I2" s="63"/>
      <c r="J2" s="64"/>
      <c r="K2" s="64"/>
      <c r="L2" s="17"/>
      <c r="M2" s="17"/>
      <c r="N2" s="17"/>
      <c r="O2" s="17"/>
    </row>
    <row r="3" spans="1:22" s="2" customFormat="1" ht="30" customHeight="1" thickBot="1">
      <c r="A3" s="157">
        <v>16</v>
      </c>
      <c r="B3" s="182" t="s">
        <v>107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2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8"/>
      <c r="L5" s="138"/>
      <c r="M5" s="138"/>
      <c r="N5" s="22"/>
      <c r="O5" s="22"/>
    </row>
    <row r="6" spans="1:22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2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2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2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2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2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2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38"/>
      <c r="L12" s="138"/>
      <c r="M12" s="138"/>
      <c r="N12" s="22"/>
      <c r="O12" s="22"/>
    </row>
    <row r="13" spans="1:22" s="2" customFormat="1" ht="15" customHeight="1">
      <c r="A13" s="15"/>
      <c r="B13" s="15"/>
      <c r="C13" s="15"/>
      <c r="D13" s="235" t="s">
        <v>60</v>
      </c>
      <c r="E13" s="235"/>
      <c r="F13" s="235"/>
      <c r="G13" s="235"/>
      <c r="H13" s="235"/>
      <c r="I13" s="235"/>
      <c r="J13" s="235"/>
      <c r="K13" s="235"/>
      <c r="L13" s="15"/>
      <c r="M13" s="138"/>
      <c r="N13" s="138"/>
      <c r="O13" s="138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63"/>
      <c r="J14" s="64"/>
      <c r="K14" s="64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75" t="s">
        <v>0</v>
      </c>
      <c r="B15" s="211" t="s">
        <v>1</v>
      </c>
      <c r="C15" s="178"/>
      <c r="D15" s="178"/>
      <c r="E15" s="178"/>
      <c r="F15" s="212"/>
      <c r="G15" s="175" t="s">
        <v>2</v>
      </c>
      <c r="H15" s="183" t="s">
        <v>3</v>
      </c>
      <c r="I15" s="184"/>
      <c r="J15" s="184"/>
      <c r="K15" s="215"/>
      <c r="L15" s="139" t="s">
        <v>4</v>
      </c>
      <c r="M15" s="139" t="s">
        <v>90</v>
      </c>
      <c r="N15" s="139" t="s">
        <v>91</v>
      </c>
      <c r="O15" s="139" t="s">
        <v>5</v>
      </c>
      <c r="R15" s="3"/>
      <c r="S15" s="3"/>
      <c r="U15" s="3"/>
      <c r="V15" s="3"/>
    </row>
    <row r="16" spans="1:22" ht="15.75" thickBot="1">
      <c r="A16" s="176"/>
      <c r="B16" s="213"/>
      <c r="C16" s="179"/>
      <c r="D16" s="179"/>
      <c r="E16" s="179"/>
      <c r="F16" s="214"/>
      <c r="G16" s="176"/>
      <c r="H16" s="185"/>
      <c r="I16" s="186"/>
      <c r="J16" s="186"/>
      <c r="K16" s="216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7" t="s">
        <v>119</v>
      </c>
      <c r="B17" s="171" t="s">
        <v>15</v>
      </c>
      <c r="C17" s="172"/>
      <c r="D17" s="172"/>
      <c r="E17" s="172"/>
      <c r="F17" s="218"/>
      <c r="G17" s="39" t="s">
        <v>20</v>
      </c>
      <c r="H17" s="127">
        <v>450.2</v>
      </c>
      <c r="I17" s="66"/>
      <c r="J17" s="67" t="s">
        <v>12</v>
      </c>
      <c r="K17" s="66"/>
      <c r="L17" s="154">
        <v>0</v>
      </c>
      <c r="M17" s="33">
        <f>ROUND(L17*H17,2)</f>
        <v>0</v>
      </c>
      <c r="N17" s="33">
        <f>O17-M17</f>
        <v>0</v>
      </c>
      <c r="O17" s="33">
        <f>ROUND(M17*1.23,2)</f>
        <v>0</v>
      </c>
      <c r="R17" s="3"/>
      <c r="S17" s="3"/>
      <c r="U17" s="3"/>
      <c r="V17" s="3"/>
    </row>
    <row r="18" spans="1:22" ht="15.75" thickBot="1">
      <c r="A18" s="217"/>
      <c r="B18" s="195" t="s">
        <v>78</v>
      </c>
      <c r="C18" s="195"/>
      <c r="D18" s="195"/>
      <c r="E18" s="195"/>
      <c r="F18" s="195"/>
      <c r="G18" s="25"/>
      <c r="H18" s="128"/>
      <c r="I18" s="69"/>
      <c r="J18" s="70"/>
      <c r="K18" s="71"/>
      <c r="L18" s="155"/>
      <c r="M18" s="50">
        <f>SUM(M17:M17)</f>
        <v>0</v>
      </c>
      <c r="N18" s="50">
        <f>SUM(N17:N17)</f>
        <v>0</v>
      </c>
      <c r="O18" s="50">
        <f>SUM(O17:O17)</f>
        <v>0</v>
      </c>
      <c r="R18" s="3"/>
      <c r="S18" s="3"/>
      <c r="U18" s="3"/>
      <c r="V18" s="3"/>
    </row>
    <row r="19" spans="1:22">
      <c r="A19" s="217"/>
      <c r="B19" s="203" t="s">
        <v>27</v>
      </c>
      <c r="C19" s="204"/>
      <c r="D19" s="204"/>
      <c r="E19" s="204"/>
      <c r="F19" s="205"/>
      <c r="G19" s="206" t="s">
        <v>20</v>
      </c>
      <c r="H19" s="129">
        <f>H17</f>
        <v>450.2</v>
      </c>
      <c r="I19" s="73"/>
      <c r="J19" s="74" t="s">
        <v>12</v>
      </c>
      <c r="K19" s="75"/>
      <c r="L19" s="144">
        <v>0</v>
      </c>
      <c r="M19" s="33">
        <f>ROUND(L19*H19,2)</f>
        <v>0</v>
      </c>
      <c r="N19" s="33">
        <f>O19-M19</f>
        <v>0</v>
      </c>
      <c r="O19" s="33">
        <f>ROUND(M19*1.23,2)</f>
        <v>0</v>
      </c>
      <c r="R19" s="3"/>
      <c r="S19" s="3"/>
      <c r="U19" s="3"/>
      <c r="V19" s="3"/>
    </row>
    <row r="20" spans="1:22">
      <c r="A20" s="217"/>
      <c r="B20" s="208" t="s">
        <v>28</v>
      </c>
      <c r="C20" s="208"/>
      <c r="D20" s="208"/>
      <c r="E20" s="208"/>
      <c r="F20" s="208"/>
      <c r="G20" s="207"/>
      <c r="H20" s="133">
        <v>0.49199999999999999</v>
      </c>
      <c r="I20" s="77" t="s">
        <v>32</v>
      </c>
      <c r="J20" s="78">
        <v>14</v>
      </c>
      <c r="K20" s="79" t="s">
        <v>31</v>
      </c>
      <c r="L20" s="153">
        <v>0</v>
      </c>
      <c r="M20" s="80">
        <f>ROUND(L20*H20*J20,2)</f>
        <v>0</v>
      </c>
      <c r="N20" s="80">
        <f>O20-M20</f>
        <v>0</v>
      </c>
      <c r="O20" s="80">
        <f>ROUND(M20*1.23,2)</f>
        <v>0</v>
      </c>
      <c r="R20" s="3"/>
      <c r="S20" s="3"/>
      <c r="U20" s="3"/>
      <c r="V20" s="3"/>
    </row>
    <row r="21" spans="1:22">
      <c r="A21" s="217"/>
      <c r="B21" s="196" t="s">
        <v>29</v>
      </c>
      <c r="C21" s="196"/>
      <c r="D21" s="196"/>
      <c r="E21" s="196"/>
      <c r="F21" s="196"/>
      <c r="G21" s="207"/>
      <c r="H21" s="133">
        <v>0.49199999999999999</v>
      </c>
      <c r="I21" s="73" t="s">
        <v>32</v>
      </c>
      <c r="J21" s="81">
        <v>14</v>
      </c>
      <c r="K21" s="82" t="s">
        <v>31</v>
      </c>
      <c r="L21" s="153">
        <v>0</v>
      </c>
      <c r="M21" s="80">
        <f>ROUND(L21*H21*J21,2)</f>
        <v>0</v>
      </c>
      <c r="N21" s="80">
        <f>O21-M21</f>
        <v>0</v>
      </c>
      <c r="O21" s="80">
        <f>ROUND(M21*1.23,2)</f>
        <v>0</v>
      </c>
      <c r="R21" s="3"/>
      <c r="S21" s="3"/>
      <c r="U21" s="3"/>
      <c r="V21" s="3"/>
    </row>
    <row r="22" spans="1:22">
      <c r="A22" s="217"/>
      <c r="B22" s="197" t="s">
        <v>30</v>
      </c>
      <c r="C22" s="196"/>
      <c r="D22" s="196"/>
      <c r="E22" s="196"/>
      <c r="F22" s="196"/>
      <c r="G22" s="207"/>
      <c r="H22" s="129">
        <f>H17</f>
        <v>450.2</v>
      </c>
      <c r="I22" s="83"/>
      <c r="J22" s="84" t="s">
        <v>12</v>
      </c>
      <c r="K22" s="85"/>
      <c r="L22" s="153">
        <v>0</v>
      </c>
      <c r="M22" s="80">
        <f>ROUND(L22*H22,2)</f>
        <v>0</v>
      </c>
      <c r="N22" s="80">
        <f>O22-M22</f>
        <v>0</v>
      </c>
      <c r="O22" s="80">
        <f>ROUND(M22*1.23,2)</f>
        <v>0</v>
      </c>
      <c r="R22" s="3"/>
      <c r="S22" s="3"/>
      <c r="V22" s="3"/>
    </row>
    <row r="23" spans="1:22" ht="15.75" thickBot="1">
      <c r="A23" s="217"/>
      <c r="B23" s="86" t="s">
        <v>75</v>
      </c>
      <c r="C23" s="87"/>
      <c r="D23" s="87"/>
      <c r="E23" s="87"/>
      <c r="F23" s="88"/>
      <c r="G23" s="207"/>
      <c r="H23" s="131">
        <v>5</v>
      </c>
      <c r="I23" s="73" t="s">
        <v>32</v>
      </c>
      <c r="J23" s="81">
        <v>12</v>
      </c>
      <c r="K23" s="90" t="s">
        <v>31</v>
      </c>
      <c r="L23" s="152">
        <v>0</v>
      </c>
      <c r="M23" s="37">
        <f>ROUND(L23*H23*J23,2)</f>
        <v>0</v>
      </c>
      <c r="N23" s="91">
        <f>O23-M23</f>
        <v>0</v>
      </c>
      <c r="O23" s="91">
        <f>ROUND(M23*1.23,2)</f>
        <v>0</v>
      </c>
      <c r="R23" s="3"/>
      <c r="S23" s="3"/>
    </row>
    <row r="24" spans="1:22" ht="15.75" thickBot="1">
      <c r="A24" s="217"/>
      <c r="B24" s="191" t="s">
        <v>76</v>
      </c>
      <c r="C24" s="195"/>
      <c r="D24" s="195"/>
      <c r="E24" s="195"/>
      <c r="F24" s="198"/>
      <c r="G24" s="92"/>
      <c r="H24" s="93" t="s">
        <v>8</v>
      </c>
      <c r="I24" s="94"/>
      <c r="J24" s="95"/>
      <c r="K24" s="96"/>
      <c r="L24" s="97"/>
      <c r="M24" s="98">
        <f>SUM(M19:M23)</f>
        <v>0</v>
      </c>
      <c r="N24" s="98">
        <f>SUM(N19:N23)</f>
        <v>0</v>
      </c>
      <c r="O24" s="98">
        <f>SUM(O19:O23)</f>
        <v>0</v>
      </c>
      <c r="R24" s="3"/>
      <c r="S24" s="3"/>
    </row>
    <row r="25" spans="1:22" ht="15" customHeight="1" thickBot="1">
      <c r="A25" s="176"/>
      <c r="B25" s="191" t="s">
        <v>7</v>
      </c>
      <c r="C25" s="192"/>
      <c r="D25" s="192"/>
      <c r="E25" s="192"/>
      <c r="F25" s="193"/>
      <c r="G25" s="99"/>
      <c r="H25" s="100"/>
      <c r="I25" s="101"/>
      <c r="J25" s="102"/>
      <c r="K25" s="101"/>
      <c r="L25" s="103"/>
      <c r="M25" s="50">
        <f>M18+M24</f>
        <v>0</v>
      </c>
      <c r="N25" s="50">
        <f>N18+N24</f>
        <v>0</v>
      </c>
      <c r="O25" s="50">
        <f>O18+O24</f>
        <v>0</v>
      </c>
      <c r="R25" s="3"/>
      <c r="S25" s="3"/>
    </row>
    <row r="26" spans="1:22" ht="15" customHeight="1">
      <c r="A26" s="175" t="s">
        <v>118</v>
      </c>
      <c r="B26" s="224" t="s">
        <v>15</v>
      </c>
      <c r="C26" s="225"/>
      <c r="D26" s="225"/>
      <c r="E26" s="225"/>
      <c r="F26" s="226"/>
      <c r="G26" s="30" t="s">
        <v>74</v>
      </c>
      <c r="H26" s="65">
        <v>49.6</v>
      </c>
      <c r="I26" s="66"/>
      <c r="J26" s="67" t="s">
        <v>12</v>
      </c>
      <c r="K26" s="66"/>
      <c r="L26" s="154">
        <v>0</v>
      </c>
      <c r="M26" s="113">
        <f>ROUND(L26*H26,2)</f>
        <v>0</v>
      </c>
      <c r="N26" s="113">
        <f>O26-M26</f>
        <v>0</v>
      </c>
      <c r="O26" s="113">
        <f>ROUND(M26*1.23,2)</f>
        <v>0</v>
      </c>
      <c r="R26" s="3"/>
      <c r="S26" s="3"/>
      <c r="U26" s="3"/>
      <c r="V26" s="3"/>
    </row>
    <row r="27" spans="1:22" ht="15" customHeight="1">
      <c r="A27" s="217"/>
      <c r="B27" s="227" t="s">
        <v>16</v>
      </c>
      <c r="C27" s="228"/>
      <c r="D27" s="228"/>
      <c r="E27" s="228"/>
      <c r="F27" s="229"/>
      <c r="G27" s="114" t="s">
        <v>71</v>
      </c>
      <c r="H27" s="65">
        <v>33.200000000000003</v>
      </c>
      <c r="I27" s="66"/>
      <c r="J27" s="67" t="s">
        <v>12</v>
      </c>
      <c r="K27" s="66"/>
      <c r="L27" s="154">
        <v>0</v>
      </c>
      <c r="M27" s="113">
        <f>ROUND(L27*H27,2)</f>
        <v>0</v>
      </c>
      <c r="N27" s="113">
        <f>O27-M27</f>
        <v>0</v>
      </c>
      <c r="O27" s="113">
        <f>ROUND(M27*1.23,2)</f>
        <v>0</v>
      </c>
      <c r="R27" s="3"/>
      <c r="S27" s="3"/>
      <c r="U27" s="3"/>
      <c r="V27" s="3"/>
    </row>
    <row r="28" spans="1:22" ht="15" customHeight="1" thickBot="1">
      <c r="A28" s="217"/>
      <c r="B28" s="167" t="s">
        <v>70</v>
      </c>
      <c r="C28" s="168"/>
      <c r="D28" s="168"/>
      <c r="E28" s="168"/>
      <c r="F28" s="232"/>
      <c r="G28" s="115" t="s">
        <v>72</v>
      </c>
      <c r="H28" s="65">
        <v>202.6</v>
      </c>
      <c r="I28" s="66"/>
      <c r="J28" s="67" t="s">
        <v>12</v>
      </c>
      <c r="K28" s="66"/>
      <c r="L28" s="154">
        <v>0</v>
      </c>
      <c r="M28" s="113">
        <f>ROUND(L28*H28,2)</f>
        <v>0</v>
      </c>
      <c r="N28" s="113">
        <f>O28-M28</f>
        <v>0</v>
      </c>
      <c r="O28" s="113">
        <f>ROUND(M28*1.23,2)</f>
        <v>0</v>
      </c>
      <c r="R28" s="3"/>
      <c r="S28" s="3"/>
      <c r="U28" s="3"/>
      <c r="V28" s="3"/>
    </row>
    <row r="29" spans="1:22" ht="15.75" thickBot="1">
      <c r="A29" s="217"/>
      <c r="B29" s="195" t="s">
        <v>77</v>
      </c>
      <c r="C29" s="195"/>
      <c r="D29" s="195"/>
      <c r="E29" s="195"/>
      <c r="F29" s="195"/>
      <c r="G29" s="25"/>
      <c r="H29" s="68"/>
      <c r="I29" s="69"/>
      <c r="J29" s="70"/>
      <c r="K29" s="71"/>
      <c r="L29" s="155"/>
      <c r="M29" s="50">
        <f>SUM(M26:M28)</f>
        <v>0</v>
      </c>
      <c r="N29" s="50">
        <f>SUM(N26:N28)</f>
        <v>0</v>
      </c>
      <c r="O29" s="50">
        <f>SUM(O26:O28)</f>
        <v>0</v>
      </c>
      <c r="R29" s="3"/>
      <c r="S29" s="3"/>
      <c r="U29" s="3"/>
      <c r="V29" s="3"/>
    </row>
    <row r="30" spans="1:22" ht="15" customHeight="1">
      <c r="A30" s="217"/>
      <c r="B30" s="220" t="s">
        <v>80</v>
      </c>
      <c r="C30" s="221"/>
      <c r="D30" s="221"/>
      <c r="E30" s="221"/>
      <c r="F30" s="222"/>
      <c r="G30" s="30" t="s">
        <v>74</v>
      </c>
      <c r="H30" s="116">
        <f>H26</f>
        <v>49.6</v>
      </c>
      <c r="I30" s="117"/>
      <c r="J30" s="118" t="s">
        <v>12</v>
      </c>
      <c r="K30" s="119"/>
      <c r="L30" s="150">
        <v>0</v>
      </c>
      <c r="M30" s="120">
        <f>ROUND(L30*H30,2)</f>
        <v>0</v>
      </c>
      <c r="N30" s="120">
        <f t="shared" ref="N30:N36" si="0">O30-M30</f>
        <v>0</v>
      </c>
      <c r="O30" s="120">
        <f t="shared" ref="O30:O36" si="1">ROUND(M30*1.23,2)</f>
        <v>0</v>
      </c>
      <c r="R30" s="3"/>
      <c r="S30" s="3"/>
      <c r="U30" s="3"/>
      <c r="V30" s="3"/>
    </row>
    <row r="31" spans="1:22" ht="15" customHeight="1">
      <c r="A31" s="217"/>
      <c r="B31" s="197" t="s">
        <v>81</v>
      </c>
      <c r="C31" s="196"/>
      <c r="D31" s="196"/>
      <c r="E31" s="196"/>
      <c r="F31" s="223"/>
      <c r="G31" s="114" t="s">
        <v>71</v>
      </c>
      <c r="H31" s="121">
        <f>H27</f>
        <v>33.200000000000003</v>
      </c>
      <c r="I31" s="83"/>
      <c r="J31" s="84" t="s">
        <v>12</v>
      </c>
      <c r="K31" s="85"/>
      <c r="L31" s="153">
        <v>0</v>
      </c>
      <c r="M31" s="80">
        <f>ROUND(L31*H31,2)</f>
        <v>0</v>
      </c>
      <c r="N31" s="80">
        <f t="shared" si="0"/>
        <v>0</v>
      </c>
      <c r="O31" s="80">
        <f t="shared" si="1"/>
        <v>0</v>
      </c>
      <c r="R31" s="3"/>
      <c r="S31" s="3"/>
      <c r="U31" s="3"/>
      <c r="V31" s="3"/>
    </row>
    <row r="32" spans="1:22" ht="15" customHeight="1">
      <c r="A32" s="217"/>
      <c r="B32" s="230" t="s">
        <v>82</v>
      </c>
      <c r="C32" s="208"/>
      <c r="D32" s="208"/>
      <c r="E32" s="208"/>
      <c r="F32" s="231"/>
      <c r="G32" s="114" t="s">
        <v>72</v>
      </c>
      <c r="H32" s="121">
        <f>H28</f>
        <v>202.6</v>
      </c>
      <c r="I32" s="83"/>
      <c r="J32" s="84" t="s">
        <v>12</v>
      </c>
      <c r="K32" s="85"/>
      <c r="L32" s="153">
        <v>0</v>
      </c>
      <c r="M32" s="113">
        <f>ROUND(L32*H32,2)</f>
        <v>0</v>
      </c>
      <c r="N32" s="113">
        <f t="shared" si="0"/>
        <v>0</v>
      </c>
      <c r="O32" s="113">
        <f t="shared" si="1"/>
        <v>0</v>
      </c>
      <c r="R32" s="3"/>
      <c r="S32" s="3"/>
      <c r="U32" s="3"/>
      <c r="V32" s="3"/>
    </row>
    <row r="33" spans="1:22">
      <c r="A33" s="217"/>
      <c r="B33" s="208" t="s">
        <v>83</v>
      </c>
      <c r="C33" s="208"/>
      <c r="D33" s="208"/>
      <c r="E33" s="208"/>
      <c r="F33" s="208"/>
      <c r="G33" s="140"/>
      <c r="H33" s="133">
        <v>0.12</v>
      </c>
      <c r="I33" s="77" t="s">
        <v>32</v>
      </c>
      <c r="J33" s="78">
        <v>12</v>
      </c>
      <c r="K33" s="79" t="s">
        <v>31</v>
      </c>
      <c r="L33" s="153">
        <v>0</v>
      </c>
      <c r="M33" s="80">
        <f>ROUND(L33*H33*J33,2)</f>
        <v>0</v>
      </c>
      <c r="N33" s="80">
        <f t="shared" si="0"/>
        <v>0</v>
      </c>
      <c r="O33" s="80">
        <f t="shared" si="1"/>
        <v>0</v>
      </c>
      <c r="R33" s="3"/>
      <c r="S33" s="3"/>
      <c r="U33" s="3"/>
      <c r="V33" s="3"/>
    </row>
    <row r="34" spans="1:22">
      <c r="A34" s="217"/>
      <c r="B34" s="196" t="s">
        <v>84</v>
      </c>
      <c r="C34" s="196"/>
      <c r="D34" s="196"/>
      <c r="E34" s="196"/>
      <c r="F34" s="196"/>
      <c r="G34" s="140"/>
      <c r="H34" s="133">
        <v>0.12</v>
      </c>
      <c r="I34" s="73" t="s">
        <v>32</v>
      </c>
      <c r="J34" s="81">
        <v>12</v>
      </c>
      <c r="K34" s="82" t="s">
        <v>31</v>
      </c>
      <c r="L34" s="153">
        <v>0</v>
      </c>
      <c r="M34" s="80">
        <f>ROUND(L34*H34*J34,2)</f>
        <v>0</v>
      </c>
      <c r="N34" s="80">
        <f t="shared" si="0"/>
        <v>0</v>
      </c>
      <c r="O34" s="80">
        <f t="shared" si="1"/>
        <v>0</v>
      </c>
      <c r="R34" s="3"/>
      <c r="S34" s="3"/>
      <c r="U34" s="3"/>
      <c r="V34" s="3"/>
    </row>
    <row r="35" spans="1:22">
      <c r="A35" s="217"/>
      <c r="B35" s="197" t="s">
        <v>85</v>
      </c>
      <c r="C35" s="196"/>
      <c r="D35" s="196"/>
      <c r="E35" s="196"/>
      <c r="F35" s="196"/>
      <c r="G35" s="140"/>
      <c r="H35" s="72">
        <f>H30+H31+H32</f>
        <v>285.39999999999998</v>
      </c>
      <c r="I35" s="83"/>
      <c r="J35" s="84" t="s">
        <v>12</v>
      </c>
      <c r="K35" s="85"/>
      <c r="L35" s="153">
        <v>0</v>
      </c>
      <c r="M35" s="80">
        <f>ROUND(L35*H35,2)</f>
        <v>0</v>
      </c>
      <c r="N35" s="80">
        <f t="shared" si="0"/>
        <v>0</v>
      </c>
      <c r="O35" s="80">
        <f t="shared" si="1"/>
        <v>0</v>
      </c>
      <c r="R35" s="3"/>
      <c r="S35" s="3"/>
      <c r="V35" s="3"/>
    </row>
    <row r="36" spans="1:22" ht="15.75" thickBot="1">
      <c r="A36" s="217"/>
      <c r="B36" s="86" t="s">
        <v>86</v>
      </c>
      <c r="C36" s="87"/>
      <c r="D36" s="87"/>
      <c r="E36" s="87"/>
      <c r="F36" s="88"/>
      <c r="G36" s="140"/>
      <c r="H36" s="131">
        <v>1</v>
      </c>
      <c r="I36" s="73" t="s">
        <v>32</v>
      </c>
      <c r="J36" s="81">
        <v>12</v>
      </c>
      <c r="K36" s="90" t="s">
        <v>31</v>
      </c>
      <c r="L36" s="152">
        <v>0</v>
      </c>
      <c r="M36" s="37">
        <f>ROUND(L36*H36*J36,2)</f>
        <v>0</v>
      </c>
      <c r="N36" s="91">
        <f t="shared" si="0"/>
        <v>0</v>
      </c>
      <c r="O36" s="91">
        <f t="shared" si="1"/>
        <v>0</v>
      </c>
      <c r="R36" s="3"/>
      <c r="S36" s="3"/>
    </row>
    <row r="37" spans="1:22" ht="15.75" thickBot="1">
      <c r="A37" s="217"/>
      <c r="B37" s="191" t="s">
        <v>88</v>
      </c>
      <c r="C37" s="195"/>
      <c r="D37" s="195"/>
      <c r="E37" s="195"/>
      <c r="F37" s="198"/>
      <c r="G37" s="92"/>
      <c r="H37" s="93" t="s">
        <v>8</v>
      </c>
      <c r="I37" s="94"/>
      <c r="J37" s="95"/>
      <c r="K37" s="96"/>
      <c r="L37" s="97"/>
      <c r="M37" s="98">
        <f>SUM(M30:M36)</f>
        <v>0</v>
      </c>
      <c r="N37" s="98">
        <f>SUM(N30:N36)</f>
        <v>0</v>
      </c>
      <c r="O37" s="98">
        <f>SUM(O30:O36)</f>
        <v>0</v>
      </c>
      <c r="R37" s="3"/>
      <c r="S37" s="3"/>
    </row>
    <row r="38" spans="1:22" ht="15" customHeight="1" thickBot="1">
      <c r="A38" s="176"/>
      <c r="B38" s="191" t="s">
        <v>7</v>
      </c>
      <c r="C38" s="192"/>
      <c r="D38" s="192"/>
      <c r="E38" s="192"/>
      <c r="F38" s="193"/>
      <c r="G38" s="99"/>
      <c r="H38" s="100"/>
      <c r="I38" s="101"/>
      <c r="J38" s="102"/>
      <c r="K38" s="101"/>
      <c r="L38" s="103"/>
      <c r="M38" s="50">
        <f>M29+M37</f>
        <v>0</v>
      </c>
      <c r="N38" s="50">
        <f>N29+N37</f>
        <v>0</v>
      </c>
      <c r="O38" s="50">
        <f>O29+O37</f>
        <v>0</v>
      </c>
      <c r="R38" s="3"/>
      <c r="S38" s="3"/>
    </row>
    <row r="39" spans="1:22" ht="15" customHeight="1">
      <c r="A39" s="142"/>
      <c r="B39" s="52"/>
      <c r="C39" s="53"/>
      <c r="D39" s="53"/>
      <c r="E39" s="53"/>
      <c r="F39" s="53"/>
      <c r="G39" s="54"/>
      <c r="H39" s="55"/>
      <c r="I39" s="55"/>
      <c r="J39" s="104"/>
      <c r="K39" s="104"/>
      <c r="L39" s="55"/>
      <c r="M39" s="56"/>
      <c r="N39" s="56"/>
      <c r="O39" s="56"/>
      <c r="R39" s="3"/>
      <c r="S39" s="3"/>
    </row>
    <row r="40" spans="1:22" ht="15.75" thickBot="1">
      <c r="A40" s="17"/>
      <c r="B40" s="17"/>
      <c r="C40" s="17"/>
      <c r="D40" s="17"/>
      <c r="E40" s="17"/>
      <c r="F40" s="17"/>
      <c r="G40" s="17"/>
      <c r="H40" s="17"/>
      <c r="I40" s="63"/>
      <c r="J40" s="64"/>
      <c r="K40" s="64"/>
      <c r="L40" s="194" t="s">
        <v>19</v>
      </c>
      <c r="M40" s="194"/>
      <c r="N40" s="194"/>
      <c r="O40" s="194"/>
      <c r="R40" s="3"/>
      <c r="S40" s="3"/>
    </row>
    <row r="41" spans="1:22" s="12" customFormat="1" ht="26.25" thickBot="1">
      <c r="A41" s="105"/>
      <c r="B41" s="105"/>
      <c r="C41" s="105"/>
      <c r="D41" s="105"/>
      <c r="E41" s="105"/>
      <c r="F41" s="105"/>
      <c r="G41" s="105"/>
      <c r="H41" s="132">
        <f>H17+H30+H31+H32</f>
        <v>735.6</v>
      </c>
      <c r="I41" s="105"/>
      <c r="J41" s="105"/>
      <c r="K41" s="199"/>
      <c r="L41" s="200"/>
      <c r="M41" s="106" t="s">
        <v>9</v>
      </c>
      <c r="N41" s="106" t="s">
        <v>10</v>
      </c>
      <c r="O41" s="106" t="s">
        <v>45</v>
      </c>
    </row>
    <row r="42" spans="1:22" ht="15.75" customHeight="1" thickBot="1">
      <c r="A42" s="17"/>
      <c r="B42" s="17"/>
      <c r="C42" s="17"/>
      <c r="D42" s="17"/>
      <c r="E42" s="17"/>
      <c r="F42" s="17"/>
      <c r="G42" s="17"/>
      <c r="H42" s="17"/>
      <c r="I42" s="63"/>
      <c r="J42" s="64"/>
      <c r="K42" s="201" t="s">
        <v>65</v>
      </c>
      <c r="L42" s="202"/>
      <c r="M42" s="124">
        <f>M25</f>
        <v>0</v>
      </c>
      <c r="N42" s="124">
        <f>N25</f>
        <v>0</v>
      </c>
      <c r="O42" s="124">
        <f>O25</f>
        <v>0</v>
      </c>
    </row>
    <row r="43" spans="1:22" ht="15.75" customHeight="1" thickBot="1">
      <c r="A43" s="17"/>
      <c r="B43" s="17"/>
      <c r="C43" s="17"/>
      <c r="D43" s="17"/>
      <c r="E43" s="17"/>
      <c r="F43" s="17"/>
      <c r="G43" s="17"/>
      <c r="H43" s="17"/>
      <c r="I43" s="63"/>
      <c r="J43" s="64"/>
      <c r="K43" s="201" t="s">
        <v>87</v>
      </c>
      <c r="L43" s="202"/>
      <c r="M43" s="107">
        <f>M38</f>
        <v>0</v>
      </c>
      <c r="N43" s="107">
        <f>N38</f>
        <v>0</v>
      </c>
      <c r="O43" s="107">
        <f>O38</f>
        <v>0</v>
      </c>
    </row>
    <row r="44" spans="1:22" ht="15.75" thickBot="1">
      <c r="A44" s="17"/>
      <c r="B44" s="17"/>
      <c r="C44" s="17"/>
      <c r="D44" s="17"/>
      <c r="E44" s="17"/>
      <c r="F44" s="17"/>
      <c r="G44" s="17"/>
      <c r="H44" s="17"/>
      <c r="I44" s="63"/>
      <c r="J44" s="64"/>
      <c r="K44" s="209" t="s">
        <v>11</v>
      </c>
      <c r="L44" s="210"/>
      <c r="M44" s="108">
        <f>SUM(M42:M43)</f>
        <v>0</v>
      </c>
      <c r="N44" s="108">
        <f>SUM(N42:N43)</f>
        <v>0</v>
      </c>
      <c r="O44" s="108">
        <f>SUM(O42:O43)</f>
        <v>0</v>
      </c>
    </row>
    <row r="45" spans="1:22" s="4" customFormat="1" ht="15" customHeight="1">
      <c r="A45" s="142"/>
      <c r="B45" s="52"/>
      <c r="C45" s="53"/>
      <c r="D45" s="53"/>
      <c r="E45" s="53"/>
      <c r="F45" s="53"/>
      <c r="G45" s="54"/>
      <c r="H45" s="55"/>
      <c r="I45" s="55"/>
      <c r="J45" s="55"/>
      <c r="K45" s="56"/>
      <c r="L45" s="56"/>
      <c r="M45" s="56"/>
      <c r="N45" s="53"/>
      <c r="O45" s="53"/>
      <c r="P45" s="7"/>
      <c r="Q45" s="7"/>
    </row>
    <row r="46" spans="1:22" s="4" customFormat="1" ht="15" customHeight="1">
      <c r="A46" s="142"/>
      <c r="B46" s="52"/>
      <c r="C46" s="53"/>
      <c r="D46" s="53"/>
      <c r="E46" s="53"/>
      <c r="F46" s="53"/>
      <c r="G46" s="54"/>
      <c r="H46" s="55"/>
      <c r="I46" s="55"/>
      <c r="J46" s="55"/>
      <c r="K46" s="56"/>
      <c r="L46" s="56"/>
      <c r="M46" s="56"/>
      <c r="N46" s="53"/>
      <c r="O46" s="53"/>
      <c r="P46" s="7"/>
      <c r="Q46" s="7"/>
    </row>
    <row r="47" spans="1:22" s="4" customFormat="1" ht="15" customHeight="1">
      <c r="A47" s="142"/>
      <c r="B47" s="52"/>
      <c r="C47" s="53"/>
      <c r="D47" s="53"/>
      <c r="E47" s="53"/>
      <c r="F47" s="53"/>
      <c r="G47" s="54"/>
      <c r="H47" s="55"/>
      <c r="I47" s="55"/>
      <c r="J47" s="55"/>
      <c r="K47" s="56"/>
      <c r="L47" s="56"/>
      <c r="M47" s="56"/>
      <c r="N47" s="53"/>
      <c r="O47" s="53"/>
      <c r="P47" s="7"/>
      <c r="Q47" s="7"/>
    </row>
    <row r="48" spans="1:22" s="4" customFormat="1" ht="15" customHeight="1">
      <c r="A48" s="142"/>
      <c r="B48" s="52"/>
      <c r="C48" s="53"/>
      <c r="D48" s="53"/>
      <c r="E48" s="53"/>
      <c r="F48" s="53"/>
      <c r="G48" s="54"/>
      <c r="H48" s="55"/>
      <c r="I48" s="55"/>
      <c r="J48" s="55"/>
      <c r="K48" s="56"/>
      <c r="L48" s="56"/>
      <c r="M48" s="56"/>
      <c r="N48" s="53"/>
      <c r="O48" s="53"/>
      <c r="P48" s="7"/>
      <c r="Q48" s="7"/>
    </row>
    <row r="49" spans="1:17" s="4" customFormat="1" ht="15" customHeight="1">
      <c r="A49" s="142"/>
      <c r="B49" s="52"/>
      <c r="C49" s="53"/>
      <c r="D49" s="53"/>
      <c r="E49" s="53"/>
      <c r="F49" s="53"/>
      <c r="G49" s="54"/>
      <c r="H49" s="55"/>
      <c r="I49" s="55"/>
      <c r="J49" s="55"/>
      <c r="K49" s="56"/>
      <c r="L49" s="56"/>
      <c r="M49" s="56"/>
      <c r="N49" s="53"/>
      <c r="O49" s="53"/>
      <c r="P49" s="7"/>
      <c r="Q49" s="7"/>
    </row>
    <row r="50" spans="1:17" s="10" customFormat="1" ht="15" customHeight="1">
      <c r="A50" s="52"/>
      <c r="B50" s="187" t="s">
        <v>41</v>
      </c>
      <c r="C50" s="187"/>
      <c r="D50" s="187"/>
      <c r="E50" s="57"/>
      <c r="F50" s="57"/>
      <c r="G50" s="54"/>
      <c r="H50" s="55"/>
      <c r="I50" s="57"/>
      <c r="J50" s="57"/>
      <c r="K50" s="57"/>
      <c r="L50" s="188" t="s">
        <v>47</v>
      </c>
      <c r="M50" s="188"/>
      <c r="N50" s="188"/>
      <c r="O50" s="137"/>
      <c r="Q50" s="11"/>
    </row>
    <row r="51" spans="1:17" s="8" customFormat="1" ht="15" customHeight="1">
      <c r="A51" s="58"/>
      <c r="B51" s="58"/>
      <c r="C51" s="59" t="s">
        <v>42</v>
      </c>
      <c r="D51" s="60"/>
      <c r="E51" s="60"/>
      <c r="F51" s="60"/>
      <c r="G51" s="61"/>
      <c r="H51" s="62"/>
      <c r="I51" s="60"/>
      <c r="J51" s="60"/>
      <c r="K51" s="60"/>
      <c r="L51" s="62"/>
      <c r="M51" s="59" t="s">
        <v>43</v>
      </c>
      <c r="N51" s="60"/>
      <c r="O51" s="21"/>
      <c r="Q51" s="9"/>
    </row>
    <row r="52" spans="1:17">
      <c r="A52" s="17"/>
      <c r="B52" s="17"/>
      <c r="C52" s="17"/>
      <c r="D52" s="17"/>
      <c r="E52" s="17"/>
      <c r="F52" s="17"/>
      <c r="G52" s="17"/>
      <c r="H52" s="17"/>
      <c r="I52" s="63"/>
      <c r="J52" s="64"/>
      <c r="K52" s="64"/>
      <c r="L52" s="17"/>
      <c r="M52" s="17"/>
      <c r="N52" s="17"/>
      <c r="O52" s="17"/>
    </row>
  </sheetData>
  <sheetProtection algorithmName="SHA-512" hashValue="XzEISCw5e8pR+8CsVbxUUp1JqWwNXb3HxSzWZsWReED+QXfKA/G8IJBSWpowVHat/QEUUbkYtDt3nz2iZKqQlg==" saltValue="lDX2xySqTUaEg82f7IW+oQ==" spinCount="100000" sheet="1" objects="1" scenarios="1"/>
  <mergeCells count="39">
    <mergeCell ref="B1:D1"/>
    <mergeCell ref="A12:C12"/>
    <mergeCell ref="D13:K13"/>
    <mergeCell ref="A15:A16"/>
    <mergeCell ref="B15:F16"/>
    <mergeCell ref="G15:G16"/>
    <mergeCell ref="H15:K16"/>
    <mergeCell ref="A6:D11"/>
    <mergeCell ref="A17:A25"/>
    <mergeCell ref="B17:F17"/>
    <mergeCell ref="B18:F18"/>
    <mergeCell ref="B19:F19"/>
    <mergeCell ref="G19:G23"/>
    <mergeCell ref="B20:F20"/>
    <mergeCell ref="B21:F21"/>
    <mergeCell ref="B22:F22"/>
    <mergeCell ref="B24:F24"/>
    <mergeCell ref="B25:F25"/>
    <mergeCell ref="A26:A38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K43:L43"/>
    <mergeCell ref="K44:L44"/>
    <mergeCell ref="B50:D50"/>
    <mergeCell ref="L50:N50"/>
    <mergeCell ref="B3:O3"/>
    <mergeCell ref="B35:F35"/>
    <mergeCell ref="B37:F37"/>
    <mergeCell ref="B38:F38"/>
    <mergeCell ref="L40:O40"/>
    <mergeCell ref="K41:L41"/>
    <mergeCell ref="K42:L42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77" t="s">
        <v>113</v>
      </c>
      <c r="C1" s="177"/>
      <c r="D1" s="177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8"/>
      <c r="C2" s="158"/>
      <c r="D2" s="158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7">
        <v>17</v>
      </c>
      <c r="B3" s="182" t="s">
        <v>56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0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8"/>
      <c r="L5" s="138"/>
      <c r="M5" s="138"/>
    </row>
    <row r="6" spans="1:20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0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0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0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0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0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0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38"/>
      <c r="L12" s="138"/>
      <c r="M12" s="138"/>
    </row>
    <row r="13" spans="1:20" s="2" customFormat="1" ht="15" customHeight="1">
      <c r="A13" s="22"/>
      <c r="B13" s="22"/>
      <c r="C13" s="22"/>
      <c r="D13" s="219" t="s">
        <v>60</v>
      </c>
      <c r="E13" s="219"/>
      <c r="F13" s="219"/>
      <c r="G13" s="219"/>
      <c r="H13" s="219"/>
      <c r="I13" s="219"/>
      <c r="J13" s="219"/>
      <c r="K13" s="219"/>
      <c r="L13" s="138"/>
      <c r="M13" s="138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75" t="s">
        <v>0</v>
      </c>
      <c r="B15" s="178" t="s">
        <v>34</v>
      </c>
      <c r="C15" s="178"/>
      <c r="D15" s="178"/>
      <c r="E15" s="178"/>
      <c r="F15" s="178"/>
      <c r="G15" s="175" t="s">
        <v>2</v>
      </c>
      <c r="H15" s="183" t="s">
        <v>3</v>
      </c>
      <c r="I15" s="184"/>
      <c r="J15" s="139" t="s">
        <v>4</v>
      </c>
      <c r="K15" s="139" t="s">
        <v>90</v>
      </c>
      <c r="L15" s="139" t="s">
        <v>91</v>
      </c>
      <c r="M15" s="139" t="s">
        <v>5</v>
      </c>
      <c r="P15" s="3"/>
      <c r="Q15" s="3"/>
      <c r="S15" s="3"/>
      <c r="T15" s="3"/>
    </row>
    <row r="16" spans="1:20" ht="15.75" thickBot="1">
      <c r="A16" s="176"/>
      <c r="B16" s="179"/>
      <c r="C16" s="179"/>
      <c r="D16" s="179"/>
      <c r="E16" s="179"/>
      <c r="F16" s="179"/>
      <c r="G16" s="176"/>
      <c r="H16" s="185"/>
      <c r="I16" s="186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33</v>
      </c>
      <c r="B17" s="171" t="s">
        <v>15</v>
      </c>
      <c r="C17" s="172"/>
      <c r="D17" s="172"/>
      <c r="E17" s="172"/>
      <c r="F17" s="172"/>
      <c r="G17" s="26" t="s">
        <v>20</v>
      </c>
      <c r="H17" s="109">
        <v>14.2</v>
      </c>
      <c r="I17" s="28" t="s">
        <v>12</v>
      </c>
      <c r="J17" s="149">
        <v>0</v>
      </c>
      <c r="K17" s="29">
        <f t="shared" ref="K17:K28" si="0">ROUND(J17*H17,2)</f>
        <v>0</v>
      </c>
      <c r="L17" s="29">
        <f t="shared" ref="L17:L28" si="1">M17-K17</f>
        <v>0</v>
      </c>
      <c r="M17" s="29">
        <f t="shared" ref="M17:M28" si="2">ROUND(K17*1.23,2)</f>
        <v>0</v>
      </c>
      <c r="P17" s="3"/>
      <c r="Q17" s="3"/>
      <c r="S17" s="3"/>
      <c r="T17" s="3"/>
    </row>
    <row r="18" spans="1:20" ht="15" customHeight="1">
      <c r="A18" s="175" t="s">
        <v>89</v>
      </c>
      <c r="B18" s="173" t="s">
        <v>15</v>
      </c>
      <c r="C18" s="174"/>
      <c r="D18" s="174"/>
      <c r="E18" s="174"/>
      <c r="F18" s="174"/>
      <c r="G18" s="30" t="s">
        <v>74</v>
      </c>
      <c r="H18" s="110">
        <v>2.2000000000000002</v>
      </c>
      <c r="I18" s="32" t="s">
        <v>12</v>
      </c>
      <c r="J18" s="150">
        <v>0</v>
      </c>
      <c r="K18" s="33">
        <f>ROUND(J18*H18,2)</f>
        <v>0</v>
      </c>
      <c r="L18" s="33">
        <f t="shared" si="1"/>
        <v>0</v>
      </c>
      <c r="M18" s="33">
        <f>ROUND(K18*1.23,2)</f>
        <v>0</v>
      </c>
      <c r="P18" s="3"/>
      <c r="Q18" s="3"/>
      <c r="S18" s="3"/>
      <c r="T18" s="3"/>
    </row>
    <row r="19" spans="1:20" ht="15" customHeight="1">
      <c r="A19" s="217"/>
      <c r="B19" s="189" t="s">
        <v>16</v>
      </c>
      <c r="C19" s="190"/>
      <c r="D19" s="190"/>
      <c r="E19" s="190"/>
      <c r="F19" s="190"/>
      <c r="G19" s="39" t="s">
        <v>71</v>
      </c>
      <c r="H19" s="112">
        <v>1.466</v>
      </c>
      <c r="I19" s="41" t="s">
        <v>12</v>
      </c>
      <c r="J19" s="152">
        <v>0</v>
      </c>
      <c r="K19" s="42">
        <f>ROUND(J19*H19,2)</f>
        <v>0</v>
      </c>
      <c r="L19" s="42">
        <f t="shared" si="1"/>
        <v>0</v>
      </c>
      <c r="M19" s="42">
        <f>ROUND(K19*1.23,2)</f>
        <v>0</v>
      </c>
      <c r="P19" s="3"/>
      <c r="Q19" s="3"/>
      <c r="S19" s="3"/>
      <c r="T19" s="3"/>
    </row>
    <row r="20" spans="1:20" ht="15" customHeight="1" thickBot="1">
      <c r="A20" s="176"/>
      <c r="B20" s="233" t="s">
        <v>70</v>
      </c>
      <c r="C20" s="234"/>
      <c r="D20" s="234"/>
      <c r="E20" s="234"/>
      <c r="F20" s="234"/>
      <c r="G20" s="115" t="s">
        <v>72</v>
      </c>
      <c r="H20" s="125">
        <v>3.6659999999999999</v>
      </c>
      <c r="I20" s="126" t="s">
        <v>12</v>
      </c>
      <c r="J20" s="156">
        <v>0</v>
      </c>
      <c r="K20" s="91">
        <f>ROUND(J20*H20,2)</f>
        <v>0</v>
      </c>
      <c r="L20" s="91">
        <f t="shared" si="1"/>
        <v>0</v>
      </c>
      <c r="M20" s="91">
        <f>ROUND(K20*1.23,2)</f>
        <v>0</v>
      </c>
      <c r="P20" s="3"/>
      <c r="Q20" s="3"/>
      <c r="S20" s="3"/>
      <c r="T20" s="3"/>
    </row>
    <row r="21" spans="1:20" ht="15" customHeight="1" thickBot="1">
      <c r="A21" s="25" t="s">
        <v>24</v>
      </c>
      <c r="B21" s="171" t="s">
        <v>15</v>
      </c>
      <c r="C21" s="172"/>
      <c r="D21" s="172"/>
      <c r="E21" s="172"/>
      <c r="F21" s="172"/>
      <c r="G21" s="26" t="s">
        <v>20</v>
      </c>
      <c r="H21" s="109">
        <v>95.42</v>
      </c>
      <c r="I21" s="28" t="s">
        <v>12</v>
      </c>
      <c r="J21" s="149">
        <v>0</v>
      </c>
      <c r="K21" s="29">
        <f t="shared" si="0"/>
        <v>0</v>
      </c>
      <c r="L21" s="29">
        <f t="shared" si="1"/>
        <v>0</v>
      </c>
      <c r="M21" s="29">
        <f t="shared" si="2"/>
        <v>0</v>
      </c>
      <c r="P21" s="3"/>
      <c r="Q21" s="3"/>
      <c r="S21" s="3"/>
      <c r="T21" s="3"/>
    </row>
    <row r="22" spans="1:20" ht="15" customHeight="1">
      <c r="A22" s="175" t="s">
        <v>35</v>
      </c>
      <c r="B22" s="173" t="s">
        <v>15</v>
      </c>
      <c r="C22" s="174"/>
      <c r="D22" s="174"/>
      <c r="E22" s="174"/>
      <c r="F22" s="174"/>
      <c r="G22" s="30" t="s">
        <v>18</v>
      </c>
      <c r="H22" s="110">
        <v>0.81199999999999994</v>
      </c>
      <c r="I22" s="32" t="s">
        <v>12</v>
      </c>
      <c r="J22" s="150">
        <v>0</v>
      </c>
      <c r="K22" s="33">
        <f t="shared" si="0"/>
        <v>0</v>
      </c>
      <c r="L22" s="33">
        <f t="shared" si="1"/>
        <v>0</v>
      </c>
      <c r="M22" s="33">
        <f t="shared" si="2"/>
        <v>0</v>
      </c>
      <c r="P22" s="3"/>
      <c r="Q22" s="3"/>
      <c r="S22" s="3"/>
      <c r="T22" s="3"/>
    </row>
    <row r="23" spans="1:20" ht="15" customHeight="1" thickBot="1">
      <c r="A23" s="176"/>
      <c r="B23" s="167" t="s">
        <v>16</v>
      </c>
      <c r="C23" s="168"/>
      <c r="D23" s="168"/>
      <c r="E23" s="168"/>
      <c r="F23" s="168"/>
      <c r="G23" s="34" t="s">
        <v>17</v>
      </c>
      <c r="H23" s="111">
        <v>0.88700000000000001</v>
      </c>
      <c r="I23" s="36" t="s">
        <v>12</v>
      </c>
      <c r="J23" s="151">
        <v>0</v>
      </c>
      <c r="K23" s="37">
        <f t="shared" si="0"/>
        <v>0</v>
      </c>
      <c r="L23" s="37">
        <f t="shared" si="1"/>
        <v>0</v>
      </c>
      <c r="M23" s="37">
        <f t="shared" si="2"/>
        <v>0</v>
      </c>
      <c r="P23" s="3"/>
      <c r="Q23" s="3"/>
      <c r="S23" s="3"/>
      <c r="T23" s="3"/>
    </row>
    <row r="24" spans="1:20" ht="15" customHeight="1" thickBot="1">
      <c r="A24" s="141" t="s">
        <v>25</v>
      </c>
      <c r="B24" s="189" t="s">
        <v>15</v>
      </c>
      <c r="C24" s="190"/>
      <c r="D24" s="190"/>
      <c r="E24" s="190"/>
      <c r="F24" s="190"/>
      <c r="G24" s="39" t="s">
        <v>20</v>
      </c>
      <c r="H24" s="112">
        <v>387.74300000000005</v>
      </c>
      <c r="I24" s="41" t="s">
        <v>12</v>
      </c>
      <c r="J24" s="152">
        <v>0</v>
      </c>
      <c r="K24" s="42">
        <f t="shared" si="0"/>
        <v>0</v>
      </c>
      <c r="L24" s="42">
        <f t="shared" si="1"/>
        <v>0</v>
      </c>
      <c r="M24" s="42">
        <f t="shared" si="2"/>
        <v>0</v>
      </c>
      <c r="P24" s="3"/>
      <c r="Q24" s="3"/>
      <c r="S24" s="3"/>
      <c r="T24" s="3"/>
    </row>
    <row r="25" spans="1:20" ht="15" customHeight="1" thickBot="1">
      <c r="A25" s="25" t="s">
        <v>37</v>
      </c>
      <c r="B25" s="171" t="s">
        <v>15</v>
      </c>
      <c r="C25" s="172"/>
      <c r="D25" s="172"/>
      <c r="E25" s="172"/>
      <c r="F25" s="172"/>
      <c r="G25" s="26" t="s">
        <v>20</v>
      </c>
      <c r="H25" s="109">
        <v>18.553000000000001</v>
      </c>
      <c r="I25" s="28" t="s">
        <v>12</v>
      </c>
      <c r="J25" s="149">
        <v>0</v>
      </c>
      <c r="K25" s="29">
        <f t="shared" si="0"/>
        <v>0</v>
      </c>
      <c r="L25" s="29">
        <f t="shared" si="1"/>
        <v>0</v>
      </c>
      <c r="M25" s="29">
        <f t="shared" si="2"/>
        <v>0</v>
      </c>
      <c r="P25" s="3"/>
      <c r="Q25" s="3"/>
      <c r="S25" s="3"/>
      <c r="T25" s="3"/>
    </row>
    <row r="26" spans="1:20" ht="15" customHeight="1">
      <c r="A26" s="175" t="s">
        <v>96</v>
      </c>
      <c r="B26" s="173" t="s">
        <v>15</v>
      </c>
      <c r="C26" s="174"/>
      <c r="D26" s="174"/>
      <c r="E26" s="174"/>
      <c r="F26" s="174"/>
      <c r="G26" s="30" t="s">
        <v>92</v>
      </c>
      <c r="H26" s="110">
        <v>1.4359999999999999</v>
      </c>
      <c r="I26" s="32" t="s">
        <v>12</v>
      </c>
      <c r="J26" s="150">
        <v>0</v>
      </c>
      <c r="K26" s="33">
        <f t="shared" si="0"/>
        <v>0</v>
      </c>
      <c r="L26" s="33">
        <f t="shared" si="1"/>
        <v>0</v>
      </c>
      <c r="M26" s="33">
        <f t="shared" si="2"/>
        <v>0</v>
      </c>
      <c r="P26" s="3"/>
      <c r="Q26" s="3"/>
      <c r="S26" s="3"/>
      <c r="T26" s="3"/>
    </row>
    <row r="27" spans="1:20" ht="15" customHeight="1" thickBot="1">
      <c r="A27" s="176"/>
      <c r="B27" s="167" t="s">
        <v>16</v>
      </c>
      <c r="C27" s="168"/>
      <c r="D27" s="168"/>
      <c r="E27" s="168"/>
      <c r="F27" s="168"/>
      <c r="G27" s="34" t="s">
        <v>93</v>
      </c>
      <c r="H27" s="111">
        <v>0.49399999999999999</v>
      </c>
      <c r="I27" s="36" t="s">
        <v>12</v>
      </c>
      <c r="J27" s="151">
        <v>0</v>
      </c>
      <c r="K27" s="37">
        <f t="shared" si="0"/>
        <v>0</v>
      </c>
      <c r="L27" s="37">
        <f t="shared" si="1"/>
        <v>0</v>
      </c>
      <c r="M27" s="37">
        <f t="shared" si="2"/>
        <v>0</v>
      </c>
      <c r="P27" s="3"/>
      <c r="Q27" s="3"/>
      <c r="S27" s="3"/>
      <c r="T27" s="3"/>
    </row>
    <row r="28" spans="1:20" ht="15" customHeight="1" thickBot="1">
      <c r="A28" s="25" t="s">
        <v>13</v>
      </c>
      <c r="B28" s="171" t="s">
        <v>15</v>
      </c>
      <c r="C28" s="172"/>
      <c r="D28" s="172"/>
      <c r="E28" s="172"/>
      <c r="F28" s="172"/>
      <c r="G28" s="26" t="s">
        <v>20</v>
      </c>
      <c r="H28" s="109">
        <v>0.182</v>
      </c>
      <c r="I28" s="28" t="s">
        <v>12</v>
      </c>
      <c r="J28" s="149">
        <v>0</v>
      </c>
      <c r="K28" s="29">
        <f t="shared" si="0"/>
        <v>0</v>
      </c>
      <c r="L28" s="29">
        <f t="shared" si="1"/>
        <v>0</v>
      </c>
      <c r="M28" s="29">
        <f t="shared" si="2"/>
        <v>0</v>
      </c>
      <c r="P28" s="3"/>
      <c r="Q28" s="3"/>
      <c r="S28" s="3"/>
      <c r="T28" s="3"/>
    </row>
    <row r="29" spans="1:20" ht="15" customHeight="1" thickBot="1">
      <c r="A29" s="43"/>
      <c r="B29" s="135"/>
      <c r="C29" s="45"/>
      <c r="D29" s="45"/>
      <c r="E29" s="45"/>
      <c r="F29" s="45"/>
      <c r="G29" s="46" t="s">
        <v>38</v>
      </c>
      <c r="H29" s="47">
        <f>SUM(H17:H28)</f>
        <v>527.0590000000002</v>
      </c>
      <c r="I29" s="48" t="s">
        <v>12</v>
      </c>
      <c r="J29" s="49" t="s">
        <v>39</v>
      </c>
      <c r="K29" s="50">
        <f>SUM(K17:K28)</f>
        <v>0</v>
      </c>
      <c r="L29" s="50">
        <f>SUM(L17:L28)</f>
        <v>0</v>
      </c>
      <c r="M29" s="50">
        <f>SUM(M17:M28)</f>
        <v>0</v>
      </c>
      <c r="P29" s="3"/>
      <c r="Q29" s="3"/>
    </row>
    <row r="30" spans="1:20" s="4" customFormat="1" ht="15" customHeight="1">
      <c r="A30" s="142"/>
      <c r="B30" s="52"/>
      <c r="C30" s="53"/>
      <c r="D30" s="53"/>
      <c r="E30" s="53"/>
      <c r="F30" s="53"/>
      <c r="G30" s="54"/>
      <c r="H30" s="55"/>
      <c r="I30" s="55"/>
      <c r="J30" s="55"/>
      <c r="K30" s="56"/>
      <c r="L30" s="56"/>
      <c r="M30" s="56"/>
      <c r="P30" s="7"/>
      <c r="Q30" s="7"/>
    </row>
    <row r="31" spans="1:20" s="4" customFormat="1" ht="15" customHeight="1">
      <c r="A31" s="142"/>
      <c r="B31" s="52"/>
      <c r="C31" s="53"/>
      <c r="D31" s="53"/>
      <c r="E31" s="53"/>
      <c r="F31" s="53"/>
      <c r="G31" s="54"/>
      <c r="H31" s="55"/>
      <c r="I31" s="55"/>
      <c r="J31" s="55"/>
      <c r="K31" s="56"/>
      <c r="L31" s="56"/>
      <c r="M31" s="56"/>
      <c r="P31" s="7"/>
      <c r="Q31" s="7"/>
    </row>
    <row r="32" spans="1:20" s="4" customFormat="1" ht="15" customHeight="1">
      <c r="A32" s="142"/>
      <c r="B32" s="52"/>
      <c r="C32" s="53"/>
      <c r="D32" s="53"/>
      <c r="E32" s="53"/>
      <c r="F32" s="53"/>
      <c r="G32" s="54"/>
      <c r="H32" s="55"/>
      <c r="I32" s="55"/>
      <c r="J32" s="55"/>
      <c r="K32" s="56"/>
      <c r="L32" s="56"/>
      <c r="M32" s="56"/>
      <c r="P32" s="7"/>
      <c r="Q32" s="7"/>
    </row>
    <row r="33" spans="1:17" s="4" customFormat="1" ht="15" customHeight="1">
      <c r="A33" s="142"/>
      <c r="B33" s="52"/>
      <c r="C33" s="53"/>
      <c r="D33" s="53"/>
      <c r="E33" s="53"/>
      <c r="F33" s="53"/>
      <c r="G33" s="54"/>
      <c r="H33" s="55"/>
      <c r="I33" s="55"/>
      <c r="J33" s="55"/>
      <c r="K33" s="56"/>
      <c r="L33" s="56"/>
      <c r="M33" s="56"/>
      <c r="P33" s="7"/>
      <c r="Q33" s="7"/>
    </row>
    <row r="34" spans="1:17" s="4" customFormat="1" ht="15" customHeight="1">
      <c r="A34" s="142"/>
      <c r="B34" s="52"/>
      <c r="C34" s="53"/>
      <c r="D34" s="53"/>
      <c r="E34" s="53"/>
      <c r="F34" s="53"/>
      <c r="G34" s="54"/>
      <c r="H34" s="55"/>
      <c r="I34" s="55"/>
      <c r="J34" s="55"/>
      <c r="K34" s="56"/>
      <c r="L34" s="56"/>
      <c r="M34" s="56"/>
      <c r="P34" s="7"/>
      <c r="Q34" s="7"/>
    </row>
    <row r="35" spans="1:17" s="10" customFormat="1" ht="15" customHeight="1">
      <c r="A35" s="52"/>
      <c r="B35" s="187" t="s">
        <v>41</v>
      </c>
      <c r="C35" s="187"/>
      <c r="D35" s="187"/>
      <c r="E35" s="57"/>
      <c r="F35" s="57"/>
      <c r="G35" s="54"/>
      <c r="H35" s="55"/>
      <c r="I35" s="55"/>
      <c r="J35" s="188" t="s">
        <v>40</v>
      </c>
      <c r="K35" s="188"/>
      <c r="L35" s="188"/>
      <c r="M35" s="56"/>
      <c r="P35" s="11"/>
      <c r="Q35" s="11"/>
    </row>
    <row r="36" spans="1:17" s="8" customFormat="1" ht="15" customHeight="1">
      <c r="A36" s="58"/>
      <c r="B36" s="58"/>
      <c r="C36" s="59" t="s">
        <v>42</v>
      </c>
      <c r="D36" s="60"/>
      <c r="E36" s="60"/>
      <c r="F36" s="60"/>
      <c r="G36" s="61"/>
      <c r="H36" s="62"/>
      <c r="I36" s="62"/>
      <c r="J36" s="62"/>
      <c r="K36" s="59" t="s">
        <v>43</v>
      </c>
      <c r="L36" s="21"/>
      <c r="M36" s="21"/>
      <c r="P36" s="9"/>
      <c r="Q36" s="9"/>
    </row>
    <row r="37" spans="1:17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</sheetData>
  <sheetProtection algorithmName="SHA-512" hashValue="oj4G/HVppkJCW4CaimRO4eRPLw8reK0XtbTl5s6HKas2E91HFT/F+E0obzcia5Bn+Uu+8qJuGWBJDtZaFaKl1w==" saltValue="a27yaWtId1Ak6VgsVfmmzA==" spinCount="100000" sheet="1" objects="1" scenarios="1"/>
  <mergeCells count="26">
    <mergeCell ref="A18:A20"/>
    <mergeCell ref="B18:F18"/>
    <mergeCell ref="B19:F19"/>
    <mergeCell ref="B20:F20"/>
    <mergeCell ref="B1:D1"/>
    <mergeCell ref="A12:C12"/>
    <mergeCell ref="D13:K13"/>
    <mergeCell ref="A15:A16"/>
    <mergeCell ref="B15:F16"/>
    <mergeCell ref="G15:G16"/>
    <mergeCell ref="H15:I16"/>
    <mergeCell ref="A6:D11"/>
    <mergeCell ref="A26:A27"/>
    <mergeCell ref="B26:F26"/>
    <mergeCell ref="B27:F27"/>
    <mergeCell ref="B24:F24"/>
    <mergeCell ref="B21:F21"/>
    <mergeCell ref="A22:A23"/>
    <mergeCell ref="B22:F22"/>
    <mergeCell ref="B23:F23"/>
    <mergeCell ref="B35:D35"/>
    <mergeCell ref="J35:L35"/>
    <mergeCell ref="B28:F28"/>
    <mergeCell ref="B3:M3"/>
    <mergeCell ref="B25:F25"/>
    <mergeCell ref="B17:F17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77" t="s">
        <v>113</v>
      </c>
      <c r="C1" s="177"/>
      <c r="D1" s="177"/>
      <c r="E1" s="17"/>
      <c r="F1" s="17"/>
      <c r="G1" s="17"/>
      <c r="H1" s="17"/>
      <c r="I1" s="63"/>
      <c r="J1" s="64"/>
      <c r="K1" s="64"/>
      <c r="L1" s="17"/>
      <c r="M1" s="17"/>
      <c r="N1" s="17"/>
      <c r="O1" s="17"/>
    </row>
    <row r="2" spans="1:22" ht="16.5" thickBot="1">
      <c r="A2" s="16"/>
      <c r="B2" s="158"/>
      <c r="C2" s="158"/>
      <c r="D2" s="158"/>
      <c r="E2" s="17"/>
      <c r="F2" s="17"/>
      <c r="G2" s="17"/>
      <c r="H2" s="17"/>
      <c r="I2" s="63"/>
      <c r="J2" s="64"/>
      <c r="K2" s="64"/>
      <c r="L2" s="17"/>
      <c r="M2" s="17"/>
      <c r="N2" s="17"/>
      <c r="O2" s="17"/>
    </row>
    <row r="3" spans="1:22" s="2" customFormat="1" ht="30" customHeight="1" thickBot="1">
      <c r="A3" s="157">
        <v>9</v>
      </c>
      <c r="B3" s="182" t="s">
        <v>102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2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8"/>
      <c r="L5" s="138"/>
      <c r="M5" s="138"/>
      <c r="N5" s="22"/>
      <c r="O5" s="22"/>
    </row>
    <row r="6" spans="1:22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2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2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2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2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2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2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38"/>
      <c r="L12" s="138"/>
      <c r="M12" s="138"/>
      <c r="N12" s="22"/>
      <c r="O12" s="22"/>
    </row>
    <row r="13" spans="1:22" s="2" customFormat="1" ht="15" customHeight="1">
      <c r="A13" s="15"/>
      <c r="B13" s="15"/>
      <c r="C13" s="15"/>
      <c r="D13" s="235" t="s">
        <v>60</v>
      </c>
      <c r="E13" s="235"/>
      <c r="F13" s="235"/>
      <c r="G13" s="235"/>
      <c r="H13" s="235"/>
      <c r="I13" s="235"/>
      <c r="J13" s="235"/>
      <c r="K13" s="235"/>
      <c r="L13" s="15"/>
      <c r="M13" s="138"/>
      <c r="N13" s="138"/>
      <c r="O13" s="138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63"/>
      <c r="J14" s="64"/>
      <c r="K14" s="64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75" t="s">
        <v>0</v>
      </c>
      <c r="B15" s="211" t="s">
        <v>1</v>
      </c>
      <c r="C15" s="178"/>
      <c r="D15" s="178"/>
      <c r="E15" s="178"/>
      <c r="F15" s="212"/>
      <c r="G15" s="175" t="s">
        <v>2</v>
      </c>
      <c r="H15" s="183" t="s">
        <v>3</v>
      </c>
      <c r="I15" s="184"/>
      <c r="J15" s="184"/>
      <c r="K15" s="215"/>
      <c r="L15" s="139" t="s">
        <v>4</v>
      </c>
      <c r="M15" s="139" t="s">
        <v>90</v>
      </c>
      <c r="N15" s="139" t="s">
        <v>91</v>
      </c>
      <c r="O15" s="139" t="s">
        <v>5</v>
      </c>
      <c r="R15" s="3"/>
      <c r="S15" s="3"/>
      <c r="U15" s="3"/>
      <c r="V15" s="3"/>
    </row>
    <row r="16" spans="1:22" ht="15.75" thickBot="1">
      <c r="A16" s="176"/>
      <c r="B16" s="213"/>
      <c r="C16" s="179"/>
      <c r="D16" s="179"/>
      <c r="E16" s="179"/>
      <c r="F16" s="214"/>
      <c r="G16" s="176"/>
      <c r="H16" s="185"/>
      <c r="I16" s="186"/>
      <c r="J16" s="186"/>
      <c r="K16" s="216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7" t="s">
        <v>99</v>
      </c>
      <c r="B17" s="171" t="s">
        <v>15</v>
      </c>
      <c r="C17" s="172"/>
      <c r="D17" s="172"/>
      <c r="E17" s="172"/>
      <c r="F17" s="218"/>
      <c r="G17" s="39" t="s">
        <v>20</v>
      </c>
      <c r="H17" s="65">
        <v>1.75</v>
      </c>
      <c r="I17" s="66"/>
      <c r="J17" s="67" t="s">
        <v>12</v>
      </c>
      <c r="K17" s="66"/>
      <c r="L17" s="154">
        <v>0</v>
      </c>
      <c r="M17" s="33">
        <f>ROUND(L17*H17,2)</f>
        <v>0</v>
      </c>
      <c r="N17" s="33">
        <f>O17-M17</f>
        <v>0</v>
      </c>
      <c r="O17" s="33">
        <f>ROUND(M17*1.23,2)</f>
        <v>0</v>
      </c>
      <c r="R17" s="3"/>
      <c r="S17" s="3"/>
      <c r="U17" s="3"/>
      <c r="V17" s="3"/>
    </row>
    <row r="18" spans="1:22" ht="15.75" thickBot="1">
      <c r="A18" s="217"/>
      <c r="B18" s="195" t="s">
        <v>78</v>
      </c>
      <c r="C18" s="195"/>
      <c r="D18" s="195"/>
      <c r="E18" s="195"/>
      <c r="F18" s="195"/>
      <c r="G18" s="25"/>
      <c r="H18" s="68"/>
      <c r="I18" s="69"/>
      <c r="J18" s="70"/>
      <c r="K18" s="71"/>
      <c r="L18" s="155"/>
      <c r="M18" s="50">
        <f>SUM(M17:M17)</f>
        <v>0</v>
      </c>
      <c r="N18" s="50">
        <f>SUM(N17:N17)</f>
        <v>0</v>
      </c>
      <c r="O18" s="50">
        <f>SUM(O17:O17)</f>
        <v>0</v>
      </c>
      <c r="R18" s="3"/>
      <c r="S18" s="3"/>
      <c r="U18" s="3"/>
      <c r="V18" s="3"/>
    </row>
    <row r="19" spans="1:22">
      <c r="A19" s="217"/>
      <c r="B19" s="203" t="s">
        <v>27</v>
      </c>
      <c r="C19" s="204"/>
      <c r="D19" s="204"/>
      <c r="E19" s="204"/>
      <c r="F19" s="205"/>
      <c r="G19" s="206" t="s">
        <v>20</v>
      </c>
      <c r="H19" s="72">
        <f>H17</f>
        <v>1.75</v>
      </c>
      <c r="I19" s="73"/>
      <c r="J19" s="74" t="s">
        <v>12</v>
      </c>
      <c r="K19" s="75"/>
      <c r="L19" s="144">
        <v>0</v>
      </c>
      <c r="M19" s="33">
        <f>ROUND(L19*H19,2)</f>
        <v>0</v>
      </c>
      <c r="N19" s="33">
        <f>O19-M19</f>
        <v>0</v>
      </c>
      <c r="O19" s="33">
        <f>ROUND(M19*1.23,2)</f>
        <v>0</v>
      </c>
      <c r="R19" s="3"/>
      <c r="S19" s="3"/>
      <c r="U19" s="3"/>
      <c r="V19" s="3"/>
    </row>
    <row r="20" spans="1:22">
      <c r="A20" s="217"/>
      <c r="B20" s="208" t="s">
        <v>28</v>
      </c>
      <c r="C20" s="208"/>
      <c r="D20" s="208"/>
      <c r="E20" s="208"/>
      <c r="F20" s="208"/>
      <c r="G20" s="207"/>
      <c r="H20" s="76">
        <v>0.1</v>
      </c>
      <c r="I20" s="77" t="s">
        <v>32</v>
      </c>
      <c r="J20" s="78">
        <v>14</v>
      </c>
      <c r="K20" s="79" t="s">
        <v>31</v>
      </c>
      <c r="L20" s="153">
        <v>0</v>
      </c>
      <c r="M20" s="80">
        <f>ROUND(L20*H20*J20,2)</f>
        <v>0</v>
      </c>
      <c r="N20" s="80">
        <f>O20-M20</f>
        <v>0</v>
      </c>
      <c r="O20" s="80">
        <f>ROUND(M20*1.23,2)</f>
        <v>0</v>
      </c>
      <c r="R20" s="3"/>
      <c r="S20" s="3"/>
      <c r="U20" s="3"/>
      <c r="V20" s="3"/>
    </row>
    <row r="21" spans="1:22">
      <c r="A21" s="217"/>
      <c r="B21" s="196" t="s">
        <v>29</v>
      </c>
      <c r="C21" s="196"/>
      <c r="D21" s="196"/>
      <c r="E21" s="196"/>
      <c r="F21" s="196"/>
      <c r="G21" s="207"/>
      <c r="H21" s="76">
        <v>0.1</v>
      </c>
      <c r="I21" s="73" t="s">
        <v>32</v>
      </c>
      <c r="J21" s="81">
        <v>14</v>
      </c>
      <c r="K21" s="82" t="s">
        <v>31</v>
      </c>
      <c r="L21" s="153">
        <v>0</v>
      </c>
      <c r="M21" s="80">
        <f>ROUND(L21*H21*J21,2)</f>
        <v>0</v>
      </c>
      <c r="N21" s="80">
        <f>O21-M21</f>
        <v>0</v>
      </c>
      <c r="O21" s="80">
        <f>ROUND(M21*1.23,2)</f>
        <v>0</v>
      </c>
      <c r="R21" s="3"/>
      <c r="S21" s="3"/>
      <c r="U21" s="3"/>
      <c r="V21" s="3"/>
    </row>
    <row r="22" spans="1:22">
      <c r="A22" s="217"/>
      <c r="B22" s="197" t="s">
        <v>30</v>
      </c>
      <c r="C22" s="196"/>
      <c r="D22" s="196"/>
      <c r="E22" s="196"/>
      <c r="F22" s="196"/>
      <c r="G22" s="207"/>
      <c r="H22" s="72">
        <f>H17</f>
        <v>1.75</v>
      </c>
      <c r="I22" s="83"/>
      <c r="J22" s="84" t="s">
        <v>12</v>
      </c>
      <c r="K22" s="85"/>
      <c r="L22" s="153">
        <v>0</v>
      </c>
      <c r="M22" s="80">
        <f>ROUND(L22*H22,2)</f>
        <v>0</v>
      </c>
      <c r="N22" s="80">
        <f>O22-M22</f>
        <v>0</v>
      </c>
      <c r="O22" s="80">
        <f>ROUND(M22*1.23,2)</f>
        <v>0</v>
      </c>
      <c r="R22" s="3"/>
      <c r="S22" s="3"/>
      <c r="V22" s="3"/>
    </row>
    <row r="23" spans="1:22" ht="15.75" thickBot="1">
      <c r="A23" s="217"/>
      <c r="B23" s="86" t="s">
        <v>75</v>
      </c>
      <c r="C23" s="87"/>
      <c r="D23" s="87"/>
      <c r="E23" s="87"/>
      <c r="F23" s="88"/>
      <c r="G23" s="207"/>
      <c r="H23" s="89">
        <v>1</v>
      </c>
      <c r="I23" s="73" t="s">
        <v>32</v>
      </c>
      <c r="J23" s="81">
        <v>14</v>
      </c>
      <c r="K23" s="90" t="s">
        <v>31</v>
      </c>
      <c r="L23" s="152">
        <v>0</v>
      </c>
      <c r="M23" s="37">
        <f>ROUND(L23*H23*J23,2)</f>
        <v>0</v>
      </c>
      <c r="N23" s="91">
        <f>O23-M23</f>
        <v>0</v>
      </c>
      <c r="O23" s="91">
        <f>ROUND(M23*1.23,2)</f>
        <v>0</v>
      </c>
      <c r="R23" s="3"/>
      <c r="S23" s="3"/>
    </row>
    <row r="24" spans="1:22" ht="15.75" thickBot="1">
      <c r="A24" s="217"/>
      <c r="B24" s="191" t="s">
        <v>76</v>
      </c>
      <c r="C24" s="195"/>
      <c r="D24" s="195"/>
      <c r="E24" s="195"/>
      <c r="F24" s="198"/>
      <c r="G24" s="92"/>
      <c r="H24" s="93" t="s">
        <v>8</v>
      </c>
      <c r="I24" s="94"/>
      <c r="J24" s="95"/>
      <c r="K24" s="96"/>
      <c r="L24" s="97"/>
      <c r="M24" s="98">
        <f>SUM(M19:M23)</f>
        <v>0</v>
      </c>
      <c r="N24" s="98">
        <f>SUM(N19:N23)</f>
        <v>0</v>
      </c>
      <c r="O24" s="98">
        <f>SUM(O19:O23)</f>
        <v>0</v>
      </c>
      <c r="R24" s="3"/>
      <c r="S24" s="3"/>
    </row>
    <row r="25" spans="1:22" ht="15" customHeight="1" thickBot="1">
      <c r="A25" s="176"/>
      <c r="B25" s="191" t="s">
        <v>7</v>
      </c>
      <c r="C25" s="192"/>
      <c r="D25" s="192"/>
      <c r="E25" s="192"/>
      <c r="F25" s="193"/>
      <c r="G25" s="99"/>
      <c r="H25" s="100"/>
      <c r="I25" s="101"/>
      <c r="J25" s="102"/>
      <c r="K25" s="101"/>
      <c r="L25" s="103"/>
      <c r="M25" s="50">
        <f>M18+M24</f>
        <v>0</v>
      </c>
      <c r="N25" s="50">
        <f>N18+N24</f>
        <v>0</v>
      </c>
      <c r="O25" s="50">
        <f>O18+O24</f>
        <v>0</v>
      </c>
      <c r="R25" s="3"/>
      <c r="S25" s="3"/>
    </row>
    <row r="26" spans="1:22" ht="15" customHeight="1">
      <c r="A26" s="142"/>
      <c r="B26" s="52"/>
      <c r="C26" s="53"/>
      <c r="D26" s="53"/>
      <c r="E26" s="53"/>
      <c r="F26" s="53"/>
      <c r="G26" s="54"/>
      <c r="H26" s="55"/>
      <c r="I26" s="55"/>
      <c r="J26" s="104"/>
      <c r="K26" s="104"/>
      <c r="L26" s="55"/>
      <c r="M26" s="56"/>
      <c r="N26" s="56"/>
      <c r="O26" s="56"/>
      <c r="R26" s="3"/>
      <c r="S26" s="3"/>
    </row>
    <row r="27" spans="1:22" ht="15.75" thickBot="1">
      <c r="A27" s="17"/>
      <c r="B27" s="17"/>
      <c r="C27" s="17"/>
      <c r="D27" s="17"/>
      <c r="E27" s="17"/>
      <c r="F27" s="17"/>
      <c r="G27" s="17"/>
      <c r="H27" s="17"/>
      <c r="I27" s="63"/>
      <c r="J27" s="64"/>
      <c r="K27" s="64"/>
      <c r="L27" s="194" t="s">
        <v>19</v>
      </c>
      <c r="M27" s="194"/>
      <c r="N27" s="194"/>
      <c r="O27" s="194"/>
      <c r="R27" s="3"/>
      <c r="S27" s="3"/>
    </row>
    <row r="28" spans="1:22" s="12" customFormat="1" ht="26.25" thickBot="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99"/>
      <c r="L28" s="200"/>
      <c r="M28" s="106" t="s">
        <v>9</v>
      </c>
      <c r="N28" s="106" t="s">
        <v>10</v>
      </c>
      <c r="O28" s="106" t="s">
        <v>45</v>
      </c>
    </row>
    <row r="29" spans="1:22" ht="15.75" customHeight="1" thickBot="1">
      <c r="A29" s="17"/>
      <c r="B29" s="17"/>
      <c r="C29" s="17"/>
      <c r="D29" s="17"/>
      <c r="E29" s="17"/>
      <c r="F29" s="17"/>
      <c r="G29" s="17"/>
      <c r="H29" s="17"/>
      <c r="I29" s="63"/>
      <c r="J29" s="64"/>
      <c r="K29" s="201" t="s">
        <v>65</v>
      </c>
      <c r="L29" s="202"/>
      <c r="M29" s="124">
        <f>M25</f>
        <v>0</v>
      </c>
      <c r="N29" s="124">
        <f>N25</f>
        <v>0</v>
      </c>
      <c r="O29" s="124">
        <f>O25</f>
        <v>0</v>
      </c>
    </row>
    <row r="30" spans="1:22" ht="15.75" thickBot="1">
      <c r="A30" s="17"/>
      <c r="B30" s="17"/>
      <c r="C30" s="17"/>
      <c r="D30" s="17"/>
      <c r="E30" s="17"/>
      <c r="F30" s="17"/>
      <c r="G30" s="17"/>
      <c r="H30" s="17"/>
      <c r="I30" s="63"/>
      <c r="J30" s="64"/>
      <c r="K30" s="209" t="s">
        <v>11</v>
      </c>
      <c r="L30" s="210"/>
      <c r="M30" s="108">
        <f>SUM(M29:M29)</f>
        <v>0</v>
      </c>
      <c r="N30" s="108">
        <f>SUM(N29:N29)</f>
        <v>0</v>
      </c>
      <c r="O30" s="108">
        <f>SUM(O29:O29)</f>
        <v>0</v>
      </c>
    </row>
    <row r="31" spans="1:22" s="4" customFormat="1" ht="15" customHeight="1">
      <c r="A31" s="142"/>
      <c r="B31" s="52"/>
      <c r="C31" s="53"/>
      <c r="D31" s="53"/>
      <c r="E31" s="53"/>
      <c r="F31" s="53"/>
      <c r="G31" s="54"/>
      <c r="H31" s="55"/>
      <c r="I31" s="55"/>
      <c r="J31" s="55"/>
      <c r="K31" s="56"/>
      <c r="L31" s="56"/>
      <c r="M31" s="56"/>
      <c r="N31" s="53"/>
      <c r="O31" s="53"/>
      <c r="P31" s="7"/>
      <c r="Q31" s="7"/>
    </row>
    <row r="32" spans="1:22" s="4" customFormat="1" ht="15" customHeight="1">
      <c r="A32" s="142"/>
      <c r="B32" s="52"/>
      <c r="C32" s="53"/>
      <c r="D32" s="53"/>
      <c r="E32" s="53"/>
      <c r="F32" s="53"/>
      <c r="G32" s="54"/>
      <c r="H32" s="55"/>
      <c r="I32" s="55"/>
      <c r="J32" s="55"/>
      <c r="K32" s="56"/>
      <c r="L32" s="56"/>
      <c r="M32" s="56"/>
      <c r="N32" s="53"/>
      <c r="O32" s="53"/>
      <c r="P32" s="7"/>
      <c r="Q32" s="7"/>
    </row>
    <row r="33" spans="1:17" s="4" customFormat="1" ht="15" customHeight="1">
      <c r="A33" s="142"/>
      <c r="B33" s="52"/>
      <c r="C33" s="53"/>
      <c r="D33" s="53"/>
      <c r="E33" s="53"/>
      <c r="F33" s="53"/>
      <c r="G33" s="54"/>
      <c r="H33" s="55"/>
      <c r="I33" s="55"/>
      <c r="J33" s="55"/>
      <c r="K33" s="56"/>
      <c r="L33" s="56"/>
      <c r="M33" s="56"/>
      <c r="N33" s="53"/>
      <c r="O33" s="53"/>
      <c r="P33" s="7"/>
      <c r="Q33" s="7"/>
    </row>
    <row r="34" spans="1:17" s="4" customFormat="1" ht="15" customHeight="1">
      <c r="A34" s="142"/>
      <c r="B34" s="52"/>
      <c r="C34" s="53"/>
      <c r="D34" s="53"/>
      <c r="E34" s="53"/>
      <c r="F34" s="53"/>
      <c r="G34" s="54"/>
      <c r="H34" s="55"/>
      <c r="I34" s="55"/>
      <c r="J34" s="55"/>
      <c r="K34" s="56"/>
      <c r="L34" s="56"/>
      <c r="M34" s="56"/>
      <c r="N34" s="53"/>
      <c r="O34" s="53"/>
      <c r="P34" s="7"/>
      <c r="Q34" s="7"/>
    </row>
    <row r="35" spans="1:17" s="4" customFormat="1" ht="15" customHeight="1">
      <c r="A35" s="142"/>
      <c r="B35" s="52"/>
      <c r="C35" s="53"/>
      <c r="D35" s="53"/>
      <c r="E35" s="53"/>
      <c r="F35" s="53"/>
      <c r="G35" s="54"/>
      <c r="H35" s="55"/>
      <c r="I35" s="55"/>
      <c r="J35" s="55"/>
      <c r="K35" s="56"/>
      <c r="L35" s="56"/>
      <c r="M35" s="56"/>
      <c r="N35" s="53"/>
      <c r="O35" s="53"/>
      <c r="P35" s="7"/>
      <c r="Q35" s="7"/>
    </row>
    <row r="36" spans="1:17" s="10" customFormat="1" ht="15" customHeight="1">
      <c r="A36" s="52"/>
      <c r="B36" s="187" t="s">
        <v>41</v>
      </c>
      <c r="C36" s="187"/>
      <c r="D36" s="187"/>
      <c r="E36" s="57"/>
      <c r="F36" s="57"/>
      <c r="G36" s="54"/>
      <c r="H36" s="55"/>
      <c r="I36" s="57"/>
      <c r="J36" s="57"/>
      <c r="K36" s="57"/>
      <c r="L36" s="188" t="s">
        <v>47</v>
      </c>
      <c r="M36" s="188"/>
      <c r="N36" s="188"/>
      <c r="O36" s="137"/>
      <c r="Q36" s="11"/>
    </row>
    <row r="37" spans="1:17" s="8" customFormat="1" ht="15" customHeight="1">
      <c r="A37" s="58"/>
      <c r="B37" s="58"/>
      <c r="C37" s="59" t="s">
        <v>42</v>
      </c>
      <c r="D37" s="60"/>
      <c r="E37" s="60"/>
      <c r="F37" s="60"/>
      <c r="G37" s="61"/>
      <c r="H37" s="62"/>
      <c r="I37" s="60"/>
      <c r="J37" s="60"/>
      <c r="K37" s="60"/>
      <c r="L37" s="62"/>
      <c r="M37" s="59" t="s">
        <v>43</v>
      </c>
      <c r="N37" s="60"/>
      <c r="O37" s="21"/>
      <c r="Q37" s="9"/>
    </row>
    <row r="38" spans="1:17">
      <c r="A38" s="17"/>
      <c r="B38" s="17"/>
      <c r="C38" s="17"/>
      <c r="D38" s="17"/>
      <c r="E38" s="17"/>
      <c r="F38" s="17"/>
      <c r="G38" s="17"/>
      <c r="H38" s="17"/>
      <c r="I38" s="63"/>
      <c r="J38" s="64"/>
      <c r="K38" s="64"/>
      <c r="L38" s="17"/>
      <c r="M38" s="17"/>
      <c r="N38" s="17"/>
      <c r="O38" s="17"/>
    </row>
  </sheetData>
  <sheetProtection algorithmName="SHA-512" hashValue="b9wRrlNapggu/s2g+ZhB3RoF9X1IOMCBUT8RS9kh8GkgjHCy2RMLit/sZlAyvdb1Q4yg+/whDUzbQ4NrWIKRUA==" saltValue="Nr7ozIxHB7FWjn2Bnl3jug==" spinCount="100000" sheet="1" objects="1" scenarios="1"/>
  <mergeCells count="25">
    <mergeCell ref="B1:D1"/>
    <mergeCell ref="A12:C12"/>
    <mergeCell ref="D13:K13"/>
    <mergeCell ref="A15:A16"/>
    <mergeCell ref="B15:F16"/>
    <mergeCell ref="G15:G16"/>
    <mergeCell ref="H15:K16"/>
    <mergeCell ref="B3:O3"/>
    <mergeCell ref="A6:D11"/>
    <mergeCell ref="A17:A25"/>
    <mergeCell ref="B17:F17"/>
    <mergeCell ref="B18:F18"/>
    <mergeCell ref="B19:F19"/>
    <mergeCell ref="G19:G23"/>
    <mergeCell ref="B20:F20"/>
    <mergeCell ref="B21:F21"/>
    <mergeCell ref="B22:F22"/>
    <mergeCell ref="B24:F24"/>
    <mergeCell ref="B25:F25"/>
    <mergeCell ref="L27:O27"/>
    <mergeCell ref="K28:L28"/>
    <mergeCell ref="K29:L29"/>
    <mergeCell ref="K30:L30"/>
    <mergeCell ref="B36:D36"/>
    <mergeCell ref="L36:N36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view="pageBreakPreview" zoomScaleNormal="100" zoomScaleSheetLayoutView="100" workbookViewId="0">
      <selection activeCell="J9" sqref="J9"/>
    </sheetView>
  </sheetViews>
  <sheetFormatPr defaultRowHeight="15"/>
  <cols>
    <col min="1" max="1" width="10.75" style="17" customWidth="1"/>
    <col min="2" max="4" width="9" style="17"/>
    <col min="5" max="5" width="9" style="17" customWidth="1"/>
    <col min="6" max="6" width="12.25" style="17" hidden="1" customWidth="1"/>
    <col min="7" max="7" width="11.375" style="17" customWidth="1"/>
    <col min="8" max="8" width="17.875" style="17" customWidth="1"/>
    <col min="9" max="9" width="6.125" style="17" customWidth="1"/>
    <col min="10" max="10" width="10.875" style="17" customWidth="1"/>
    <col min="11" max="13" width="12.625" style="17" customWidth="1"/>
    <col min="14" max="14" width="9" style="17"/>
    <col min="15" max="15" width="12.375" style="17" bestFit="1" customWidth="1"/>
    <col min="16" max="16" width="10.875" style="17" bestFit="1" customWidth="1"/>
    <col min="17" max="17" width="11.875" style="17" bestFit="1" customWidth="1"/>
    <col min="18" max="16384" width="9" style="17"/>
  </cols>
  <sheetData>
    <row r="1" spans="1:20" ht="15.75">
      <c r="A1" s="16"/>
      <c r="B1" s="177" t="s">
        <v>113</v>
      </c>
      <c r="C1" s="177"/>
      <c r="D1" s="177"/>
    </row>
    <row r="2" spans="1:20" ht="16.5" thickBot="1">
      <c r="A2" s="16"/>
      <c r="B2" s="158"/>
      <c r="C2" s="158"/>
      <c r="D2" s="158"/>
    </row>
    <row r="3" spans="1:20" s="22" customFormat="1" ht="30" customHeight="1" thickBot="1">
      <c r="A3" s="157">
        <v>1</v>
      </c>
      <c r="B3" s="182" t="s">
        <v>21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0" s="2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20" s="2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8"/>
      <c r="L5" s="138"/>
      <c r="M5" s="138"/>
    </row>
    <row r="6" spans="1:20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0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0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0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0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0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0" s="2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38"/>
      <c r="L12" s="138"/>
      <c r="M12" s="138"/>
    </row>
    <row r="13" spans="1:20" s="22" customFormat="1" ht="15" customHeight="1">
      <c r="D13" s="170" t="s">
        <v>60</v>
      </c>
      <c r="E13" s="170"/>
      <c r="F13" s="170"/>
      <c r="G13" s="170"/>
      <c r="H13" s="170"/>
      <c r="I13" s="170"/>
      <c r="J13" s="170"/>
      <c r="K13" s="170"/>
      <c r="L13" s="138"/>
      <c r="M13" s="138"/>
    </row>
    <row r="14" spans="1:20" ht="15.75" thickBot="1">
      <c r="P14" s="145"/>
      <c r="Q14" s="145"/>
      <c r="S14" s="145"/>
      <c r="T14" s="145"/>
    </row>
    <row r="15" spans="1:20" ht="38.25">
      <c r="A15" s="175" t="s">
        <v>0</v>
      </c>
      <c r="B15" s="178" t="s">
        <v>34</v>
      </c>
      <c r="C15" s="178"/>
      <c r="D15" s="178"/>
      <c r="E15" s="178"/>
      <c r="F15" s="178"/>
      <c r="G15" s="175" t="s">
        <v>2</v>
      </c>
      <c r="H15" s="183" t="s">
        <v>3</v>
      </c>
      <c r="I15" s="184"/>
      <c r="J15" s="139" t="s">
        <v>4</v>
      </c>
      <c r="K15" s="139" t="s">
        <v>90</v>
      </c>
      <c r="L15" s="139" t="s">
        <v>91</v>
      </c>
      <c r="M15" s="139" t="s">
        <v>5</v>
      </c>
      <c r="P15" s="145"/>
      <c r="Q15" s="145"/>
      <c r="S15" s="145"/>
      <c r="T15" s="145"/>
    </row>
    <row r="16" spans="1:20" ht="15.75" thickBot="1">
      <c r="A16" s="176"/>
      <c r="B16" s="179"/>
      <c r="C16" s="179"/>
      <c r="D16" s="179"/>
      <c r="E16" s="179"/>
      <c r="F16" s="179"/>
      <c r="G16" s="176"/>
      <c r="H16" s="185"/>
      <c r="I16" s="186"/>
      <c r="J16" s="24" t="s">
        <v>6</v>
      </c>
      <c r="K16" s="24" t="s">
        <v>6</v>
      </c>
      <c r="L16" s="24" t="s">
        <v>6</v>
      </c>
      <c r="M16" s="24" t="s">
        <v>6</v>
      </c>
      <c r="P16" s="145"/>
      <c r="Q16" s="145"/>
      <c r="S16" s="145"/>
      <c r="T16" s="145"/>
    </row>
    <row r="17" spans="1:20" ht="15" customHeight="1" thickBot="1">
      <c r="A17" s="25" t="s">
        <v>23</v>
      </c>
      <c r="B17" s="171" t="s">
        <v>15</v>
      </c>
      <c r="C17" s="172"/>
      <c r="D17" s="172"/>
      <c r="E17" s="172"/>
      <c r="F17" s="172"/>
      <c r="G17" s="26" t="s">
        <v>20</v>
      </c>
      <c r="H17" s="27">
        <v>24</v>
      </c>
      <c r="I17" s="28" t="s">
        <v>12</v>
      </c>
      <c r="J17" s="149">
        <v>0</v>
      </c>
      <c r="K17" s="29">
        <f t="shared" ref="K17:K28" si="0">ROUND(J17*H17,2)</f>
        <v>0</v>
      </c>
      <c r="L17" s="29">
        <f t="shared" ref="L17:L28" si="1">M17-K17</f>
        <v>0</v>
      </c>
      <c r="M17" s="29">
        <f t="shared" ref="M17:M28" si="2">ROUND(K17*1.23,2)</f>
        <v>0</v>
      </c>
      <c r="P17" s="145"/>
      <c r="Q17" s="145"/>
      <c r="S17" s="145"/>
      <c r="T17" s="145"/>
    </row>
    <row r="18" spans="1:20" ht="15" customHeight="1" thickBot="1">
      <c r="A18" s="25" t="s">
        <v>33</v>
      </c>
      <c r="B18" s="171" t="s">
        <v>15</v>
      </c>
      <c r="C18" s="172"/>
      <c r="D18" s="172"/>
      <c r="E18" s="172"/>
      <c r="F18" s="172"/>
      <c r="G18" s="26" t="s">
        <v>20</v>
      </c>
      <c r="H18" s="27">
        <v>144</v>
      </c>
      <c r="I18" s="28" t="s">
        <v>12</v>
      </c>
      <c r="J18" s="149">
        <v>0</v>
      </c>
      <c r="K18" s="29">
        <f t="shared" si="0"/>
        <v>0</v>
      </c>
      <c r="L18" s="29">
        <f t="shared" si="1"/>
        <v>0</v>
      </c>
      <c r="M18" s="29">
        <f t="shared" si="2"/>
        <v>0</v>
      </c>
      <c r="P18" s="145"/>
      <c r="Q18" s="145"/>
      <c r="S18" s="145"/>
      <c r="T18" s="145"/>
    </row>
    <row r="19" spans="1:20" ht="15" customHeight="1">
      <c r="A19" s="175" t="s">
        <v>26</v>
      </c>
      <c r="B19" s="173" t="s">
        <v>15</v>
      </c>
      <c r="C19" s="174"/>
      <c r="D19" s="174"/>
      <c r="E19" s="174"/>
      <c r="F19" s="174"/>
      <c r="G19" s="30" t="s">
        <v>18</v>
      </c>
      <c r="H19" s="31">
        <v>64.81</v>
      </c>
      <c r="I19" s="32" t="s">
        <v>12</v>
      </c>
      <c r="J19" s="150">
        <v>0</v>
      </c>
      <c r="K19" s="33">
        <f t="shared" si="0"/>
        <v>0</v>
      </c>
      <c r="L19" s="33">
        <f t="shared" si="1"/>
        <v>0</v>
      </c>
      <c r="M19" s="33">
        <f t="shared" si="2"/>
        <v>0</v>
      </c>
      <c r="P19" s="145"/>
      <c r="Q19" s="145"/>
      <c r="S19" s="145"/>
      <c r="T19" s="145"/>
    </row>
    <row r="20" spans="1:20" ht="15" customHeight="1" thickBot="1">
      <c r="A20" s="176"/>
      <c r="B20" s="167" t="s">
        <v>16</v>
      </c>
      <c r="C20" s="168"/>
      <c r="D20" s="168"/>
      <c r="E20" s="168"/>
      <c r="F20" s="168"/>
      <c r="G20" s="34" t="s">
        <v>17</v>
      </c>
      <c r="H20" s="35">
        <v>117.56</v>
      </c>
      <c r="I20" s="36" t="s">
        <v>12</v>
      </c>
      <c r="J20" s="151">
        <v>0</v>
      </c>
      <c r="K20" s="37">
        <f t="shared" si="0"/>
        <v>0</v>
      </c>
      <c r="L20" s="37">
        <f t="shared" si="1"/>
        <v>0</v>
      </c>
      <c r="M20" s="37">
        <f t="shared" si="2"/>
        <v>0</v>
      </c>
      <c r="P20" s="145"/>
      <c r="Q20" s="145"/>
      <c r="S20" s="145"/>
      <c r="T20" s="145"/>
    </row>
    <row r="21" spans="1:20" ht="15" customHeight="1" thickBot="1">
      <c r="A21" s="25" t="s">
        <v>24</v>
      </c>
      <c r="B21" s="171" t="s">
        <v>15</v>
      </c>
      <c r="C21" s="172"/>
      <c r="D21" s="172"/>
      <c r="E21" s="172"/>
      <c r="F21" s="172"/>
      <c r="G21" s="26" t="s">
        <v>20</v>
      </c>
      <c r="H21" s="27">
        <v>400.52199999999999</v>
      </c>
      <c r="I21" s="28" t="s">
        <v>12</v>
      </c>
      <c r="J21" s="149">
        <v>0</v>
      </c>
      <c r="K21" s="29">
        <f t="shared" si="0"/>
        <v>0</v>
      </c>
      <c r="L21" s="29">
        <f t="shared" si="1"/>
        <v>0</v>
      </c>
      <c r="M21" s="29">
        <f t="shared" si="2"/>
        <v>0</v>
      </c>
      <c r="P21" s="145"/>
      <c r="Q21" s="145"/>
      <c r="S21" s="145"/>
      <c r="T21" s="145"/>
    </row>
    <row r="22" spans="1:20" ht="15" customHeight="1">
      <c r="A22" s="175" t="s">
        <v>35</v>
      </c>
      <c r="B22" s="173" t="s">
        <v>15</v>
      </c>
      <c r="C22" s="174"/>
      <c r="D22" s="174"/>
      <c r="E22" s="174"/>
      <c r="F22" s="174"/>
      <c r="G22" s="30" t="s">
        <v>18</v>
      </c>
      <c r="H22" s="31">
        <v>6.89</v>
      </c>
      <c r="I22" s="32" t="s">
        <v>12</v>
      </c>
      <c r="J22" s="150">
        <v>0</v>
      </c>
      <c r="K22" s="33">
        <f t="shared" si="0"/>
        <v>0</v>
      </c>
      <c r="L22" s="33">
        <f t="shared" si="1"/>
        <v>0</v>
      </c>
      <c r="M22" s="33">
        <f t="shared" si="2"/>
        <v>0</v>
      </c>
      <c r="P22" s="145"/>
      <c r="Q22" s="145"/>
      <c r="S22" s="145"/>
      <c r="T22" s="145"/>
    </row>
    <row r="23" spans="1:20" ht="15" customHeight="1" thickBot="1">
      <c r="A23" s="176"/>
      <c r="B23" s="167" t="s">
        <v>16</v>
      </c>
      <c r="C23" s="168"/>
      <c r="D23" s="168"/>
      <c r="E23" s="168"/>
      <c r="F23" s="168"/>
      <c r="G23" s="34" t="s">
        <v>17</v>
      </c>
      <c r="H23" s="35">
        <v>4.92</v>
      </c>
      <c r="I23" s="36" t="s">
        <v>12</v>
      </c>
      <c r="J23" s="151">
        <v>0</v>
      </c>
      <c r="K23" s="37">
        <f t="shared" si="0"/>
        <v>0</v>
      </c>
      <c r="L23" s="37">
        <f t="shared" si="1"/>
        <v>0</v>
      </c>
      <c r="M23" s="37">
        <f t="shared" si="2"/>
        <v>0</v>
      </c>
      <c r="P23" s="145"/>
      <c r="Q23" s="145"/>
      <c r="S23" s="145"/>
      <c r="T23" s="145"/>
    </row>
    <row r="24" spans="1:20" ht="15" customHeight="1">
      <c r="A24" s="175" t="s">
        <v>36</v>
      </c>
      <c r="B24" s="173" t="s">
        <v>15</v>
      </c>
      <c r="C24" s="174"/>
      <c r="D24" s="174"/>
      <c r="E24" s="174"/>
      <c r="F24" s="174"/>
      <c r="G24" s="30" t="s">
        <v>92</v>
      </c>
      <c r="H24" s="31">
        <v>109.39</v>
      </c>
      <c r="I24" s="32" t="s">
        <v>12</v>
      </c>
      <c r="J24" s="150">
        <v>0</v>
      </c>
      <c r="K24" s="33">
        <f t="shared" si="0"/>
        <v>0</v>
      </c>
      <c r="L24" s="33">
        <f t="shared" si="1"/>
        <v>0</v>
      </c>
      <c r="M24" s="33">
        <f t="shared" si="2"/>
        <v>0</v>
      </c>
      <c r="P24" s="145"/>
      <c r="Q24" s="145"/>
      <c r="S24" s="145"/>
      <c r="T24" s="145"/>
    </row>
    <row r="25" spans="1:20" ht="15" customHeight="1" thickBot="1">
      <c r="A25" s="176"/>
      <c r="B25" s="167" t="s">
        <v>16</v>
      </c>
      <c r="C25" s="168"/>
      <c r="D25" s="168"/>
      <c r="E25" s="168"/>
      <c r="F25" s="168"/>
      <c r="G25" s="34" t="s">
        <v>93</v>
      </c>
      <c r="H25" s="35">
        <v>85.97</v>
      </c>
      <c r="I25" s="36" t="s">
        <v>12</v>
      </c>
      <c r="J25" s="151">
        <v>0</v>
      </c>
      <c r="K25" s="37">
        <f t="shared" si="0"/>
        <v>0</v>
      </c>
      <c r="L25" s="37">
        <f t="shared" si="1"/>
        <v>0</v>
      </c>
      <c r="M25" s="37">
        <f t="shared" si="2"/>
        <v>0</v>
      </c>
      <c r="P25" s="145"/>
      <c r="Q25" s="145"/>
      <c r="S25" s="145"/>
      <c r="T25" s="145"/>
    </row>
    <row r="26" spans="1:20" ht="15" customHeight="1" thickBot="1">
      <c r="A26" s="141" t="s">
        <v>25</v>
      </c>
      <c r="B26" s="189" t="s">
        <v>15</v>
      </c>
      <c r="C26" s="190"/>
      <c r="D26" s="190"/>
      <c r="E26" s="190"/>
      <c r="F26" s="190"/>
      <c r="G26" s="39" t="s">
        <v>20</v>
      </c>
      <c r="H26" s="40">
        <v>98.564999999999998</v>
      </c>
      <c r="I26" s="41" t="s">
        <v>12</v>
      </c>
      <c r="J26" s="152">
        <v>0</v>
      </c>
      <c r="K26" s="42">
        <f t="shared" si="0"/>
        <v>0</v>
      </c>
      <c r="L26" s="42">
        <f t="shared" si="1"/>
        <v>0</v>
      </c>
      <c r="M26" s="42">
        <f t="shared" si="2"/>
        <v>0</v>
      </c>
      <c r="P26" s="145"/>
      <c r="Q26" s="145"/>
      <c r="S26" s="145"/>
      <c r="T26" s="145"/>
    </row>
    <row r="27" spans="1:20" ht="15" customHeight="1" thickBot="1">
      <c r="A27" s="25" t="s">
        <v>37</v>
      </c>
      <c r="B27" s="171" t="s">
        <v>15</v>
      </c>
      <c r="C27" s="172"/>
      <c r="D27" s="172"/>
      <c r="E27" s="172"/>
      <c r="F27" s="172"/>
      <c r="G27" s="26" t="s">
        <v>20</v>
      </c>
      <c r="H27" s="27">
        <v>12.56</v>
      </c>
      <c r="I27" s="28" t="s">
        <v>12</v>
      </c>
      <c r="J27" s="149">
        <v>0</v>
      </c>
      <c r="K27" s="29">
        <f t="shared" si="0"/>
        <v>0</v>
      </c>
      <c r="L27" s="29">
        <f t="shared" si="1"/>
        <v>0</v>
      </c>
      <c r="M27" s="29">
        <f t="shared" si="2"/>
        <v>0</v>
      </c>
      <c r="P27" s="145"/>
      <c r="Q27" s="145"/>
      <c r="S27" s="145"/>
      <c r="T27" s="145"/>
    </row>
    <row r="28" spans="1:20" ht="15" customHeight="1" thickBot="1">
      <c r="A28" s="25" t="s">
        <v>13</v>
      </c>
      <c r="B28" s="171" t="s">
        <v>15</v>
      </c>
      <c r="C28" s="172"/>
      <c r="D28" s="172"/>
      <c r="E28" s="172"/>
      <c r="F28" s="172"/>
      <c r="G28" s="26" t="s">
        <v>20</v>
      </c>
      <c r="H28" s="27">
        <v>1.2E-2</v>
      </c>
      <c r="I28" s="28" t="s">
        <v>12</v>
      </c>
      <c r="J28" s="149">
        <v>0</v>
      </c>
      <c r="K28" s="29">
        <f t="shared" si="0"/>
        <v>0</v>
      </c>
      <c r="L28" s="29">
        <f t="shared" si="1"/>
        <v>0</v>
      </c>
      <c r="M28" s="29">
        <f t="shared" si="2"/>
        <v>0</v>
      </c>
      <c r="P28" s="145"/>
      <c r="Q28" s="145"/>
      <c r="S28" s="145"/>
      <c r="T28" s="145"/>
    </row>
    <row r="29" spans="1:20" ht="15" customHeight="1" thickBot="1">
      <c r="A29" s="43"/>
      <c r="B29" s="135"/>
      <c r="C29" s="45"/>
      <c r="D29" s="45"/>
      <c r="E29" s="45"/>
      <c r="F29" s="45"/>
      <c r="G29" s="46" t="s">
        <v>38</v>
      </c>
      <c r="H29" s="47">
        <f>SUM(H17:H28)</f>
        <v>1069.1989999999998</v>
      </c>
      <c r="I29" s="48" t="s">
        <v>12</v>
      </c>
      <c r="J29" s="49" t="s">
        <v>39</v>
      </c>
      <c r="K29" s="50">
        <f>SUM(K17:K28)</f>
        <v>0</v>
      </c>
      <c r="L29" s="50">
        <f>SUM(L17:L28)</f>
        <v>0</v>
      </c>
      <c r="M29" s="50">
        <f>SUM(M17:M28)</f>
        <v>0</v>
      </c>
      <c r="P29" s="145"/>
      <c r="Q29" s="145"/>
    </row>
    <row r="30" spans="1:20" s="53" customFormat="1" ht="15" customHeight="1">
      <c r="A30" s="142"/>
      <c r="B30" s="52"/>
      <c r="G30" s="54"/>
      <c r="H30" s="55"/>
      <c r="I30" s="55"/>
      <c r="J30" s="55"/>
      <c r="K30" s="56"/>
      <c r="L30" s="56"/>
      <c r="M30" s="56"/>
      <c r="P30" s="146"/>
      <c r="Q30" s="146"/>
    </row>
    <row r="31" spans="1:20" s="53" customFormat="1" ht="15" customHeight="1">
      <c r="A31" s="142"/>
      <c r="B31" s="52"/>
      <c r="G31" s="54"/>
      <c r="H31" s="55"/>
      <c r="I31" s="55"/>
      <c r="J31" s="55"/>
      <c r="K31" s="56"/>
      <c r="L31" s="56"/>
      <c r="M31" s="56"/>
      <c r="P31" s="146"/>
      <c r="Q31" s="146"/>
    </row>
    <row r="32" spans="1:20" s="53" customFormat="1" ht="15" customHeight="1">
      <c r="A32" s="142"/>
      <c r="B32" s="52"/>
      <c r="G32" s="54"/>
      <c r="H32" s="55"/>
      <c r="I32" s="55"/>
      <c r="J32" s="55"/>
      <c r="K32" s="56"/>
      <c r="L32" s="56"/>
      <c r="M32" s="56"/>
      <c r="P32" s="146"/>
      <c r="Q32" s="146"/>
    </row>
    <row r="33" spans="1:17" s="53" customFormat="1" ht="15" customHeight="1">
      <c r="A33" s="142"/>
      <c r="B33" s="52"/>
      <c r="G33" s="54"/>
      <c r="H33" s="55"/>
      <c r="I33" s="55"/>
      <c r="J33" s="55"/>
      <c r="K33" s="56"/>
      <c r="L33" s="56"/>
      <c r="M33" s="56"/>
      <c r="P33" s="146"/>
      <c r="Q33" s="146"/>
    </row>
    <row r="34" spans="1:17" s="53" customFormat="1" ht="15" customHeight="1">
      <c r="A34" s="142"/>
      <c r="B34" s="52"/>
      <c r="G34" s="54"/>
      <c r="H34" s="55"/>
      <c r="I34" s="55"/>
      <c r="J34" s="55"/>
      <c r="K34" s="56"/>
      <c r="L34" s="56"/>
      <c r="M34" s="56"/>
      <c r="P34" s="146"/>
      <c r="Q34" s="146"/>
    </row>
    <row r="35" spans="1:17" s="57" customFormat="1" ht="15" customHeight="1">
      <c r="A35" s="52"/>
      <c r="B35" s="187" t="s">
        <v>41</v>
      </c>
      <c r="C35" s="187"/>
      <c r="D35" s="187"/>
      <c r="G35" s="54"/>
      <c r="H35" s="55"/>
      <c r="I35" s="55"/>
      <c r="J35" s="188" t="s">
        <v>40</v>
      </c>
      <c r="K35" s="188"/>
      <c r="L35" s="188"/>
      <c r="M35" s="56"/>
      <c r="P35" s="147"/>
      <c r="Q35" s="147"/>
    </row>
    <row r="36" spans="1:17" s="60" customFormat="1" ht="15" customHeight="1">
      <c r="A36" s="58"/>
      <c r="B36" s="58"/>
      <c r="C36" s="59" t="s">
        <v>42</v>
      </c>
      <c r="G36" s="61"/>
      <c r="H36" s="62"/>
      <c r="I36" s="62"/>
      <c r="J36" s="62"/>
      <c r="K36" s="59" t="s">
        <v>43</v>
      </c>
      <c r="L36" s="21"/>
      <c r="M36" s="21"/>
      <c r="P36" s="148"/>
      <c r="Q36" s="148"/>
    </row>
  </sheetData>
  <sheetProtection algorithmName="SHA-512" hashValue="njd59n70vhjkaalwE7NuoXGFMYDrprm6aY/rofIH3YHbEr1A+OV9ZeX2klsMrd7cT/s9Tj2Y5zeIc77Vo5S2TA==" saltValue="FuzYnEnm7sIjpHxrVWkyXQ==" spinCount="100000" sheet="1" objects="1" scenarios="1"/>
  <mergeCells count="26">
    <mergeCell ref="A22:A23"/>
    <mergeCell ref="B22:F22"/>
    <mergeCell ref="B23:F23"/>
    <mergeCell ref="A24:A25"/>
    <mergeCell ref="B24:F24"/>
    <mergeCell ref="B25:F25"/>
    <mergeCell ref="B28:F28"/>
    <mergeCell ref="B35:D35"/>
    <mergeCell ref="J35:L35"/>
    <mergeCell ref="B27:F27"/>
    <mergeCell ref="B21:F21"/>
    <mergeCell ref="B26:F26"/>
    <mergeCell ref="B1:D1"/>
    <mergeCell ref="A15:A16"/>
    <mergeCell ref="B15:F16"/>
    <mergeCell ref="G15:G16"/>
    <mergeCell ref="B18:F18"/>
    <mergeCell ref="A6:D11"/>
    <mergeCell ref="B3:M3"/>
    <mergeCell ref="H15:I16"/>
    <mergeCell ref="B20:F20"/>
    <mergeCell ref="A12:C12"/>
    <mergeCell ref="D13:K13"/>
    <mergeCell ref="B17:F17"/>
    <mergeCell ref="B19:F19"/>
    <mergeCell ref="A19:A20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77" t="s">
        <v>113</v>
      </c>
      <c r="C1" s="177"/>
      <c r="D1" s="177"/>
      <c r="E1" s="17"/>
      <c r="F1" s="17"/>
      <c r="G1" s="17"/>
      <c r="H1" s="17"/>
      <c r="I1" s="63"/>
      <c r="J1" s="64"/>
      <c r="K1" s="64"/>
      <c r="L1" s="17"/>
      <c r="M1" s="17"/>
      <c r="N1" s="17"/>
      <c r="O1" s="17"/>
    </row>
    <row r="2" spans="1:22" ht="16.5" thickBot="1">
      <c r="A2" s="16"/>
      <c r="B2" s="158"/>
      <c r="C2" s="158"/>
      <c r="D2" s="158"/>
      <c r="E2" s="17"/>
      <c r="F2" s="17"/>
      <c r="G2" s="17"/>
      <c r="H2" s="17"/>
      <c r="I2" s="63"/>
      <c r="J2" s="64"/>
      <c r="K2" s="64"/>
      <c r="L2" s="17"/>
      <c r="M2" s="17"/>
      <c r="N2" s="17"/>
      <c r="O2" s="17"/>
    </row>
    <row r="3" spans="1:22" s="2" customFormat="1" ht="30" customHeight="1" thickBot="1">
      <c r="A3" s="157">
        <v>19</v>
      </c>
      <c r="B3" s="182" t="s">
        <v>110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2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8"/>
      <c r="L5" s="138"/>
      <c r="M5" s="138"/>
      <c r="N5" s="22"/>
      <c r="O5" s="22"/>
    </row>
    <row r="6" spans="1:22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2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2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2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2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2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2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38"/>
      <c r="L12" s="138"/>
      <c r="M12" s="138"/>
      <c r="N12" s="22"/>
      <c r="O12" s="22"/>
    </row>
    <row r="13" spans="1:22" s="2" customFormat="1" ht="15" customHeight="1">
      <c r="A13" s="15"/>
      <c r="B13" s="15"/>
      <c r="C13" s="15"/>
      <c r="D13" s="235" t="s">
        <v>60</v>
      </c>
      <c r="E13" s="235"/>
      <c r="F13" s="235"/>
      <c r="G13" s="235"/>
      <c r="H13" s="235"/>
      <c r="I13" s="235"/>
      <c r="J13" s="235"/>
      <c r="K13" s="235"/>
      <c r="L13" s="15"/>
      <c r="M13" s="138"/>
      <c r="N13" s="138"/>
      <c r="O13" s="138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63"/>
      <c r="J14" s="64"/>
      <c r="K14" s="64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75" t="s">
        <v>0</v>
      </c>
      <c r="B15" s="211" t="s">
        <v>1</v>
      </c>
      <c r="C15" s="178"/>
      <c r="D15" s="178"/>
      <c r="E15" s="178"/>
      <c r="F15" s="212"/>
      <c r="G15" s="175" t="s">
        <v>2</v>
      </c>
      <c r="H15" s="183" t="s">
        <v>3</v>
      </c>
      <c r="I15" s="184"/>
      <c r="J15" s="184"/>
      <c r="K15" s="215"/>
      <c r="L15" s="139" t="s">
        <v>4</v>
      </c>
      <c r="M15" s="139" t="s">
        <v>90</v>
      </c>
      <c r="N15" s="139" t="s">
        <v>91</v>
      </c>
      <c r="O15" s="139" t="s">
        <v>5</v>
      </c>
      <c r="R15" s="3"/>
      <c r="S15" s="3"/>
      <c r="U15" s="3"/>
      <c r="V15" s="3"/>
    </row>
    <row r="16" spans="1:22" ht="15.75" thickBot="1">
      <c r="A16" s="176"/>
      <c r="B16" s="213"/>
      <c r="C16" s="179"/>
      <c r="D16" s="179"/>
      <c r="E16" s="179"/>
      <c r="F16" s="214"/>
      <c r="G16" s="176"/>
      <c r="H16" s="185"/>
      <c r="I16" s="186"/>
      <c r="J16" s="186"/>
      <c r="K16" s="216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7" t="s">
        <v>106</v>
      </c>
      <c r="B17" s="171" t="s">
        <v>15</v>
      </c>
      <c r="C17" s="172"/>
      <c r="D17" s="172"/>
      <c r="E17" s="172"/>
      <c r="F17" s="218"/>
      <c r="G17" s="39" t="s">
        <v>20</v>
      </c>
      <c r="H17" s="65">
        <v>26.04</v>
      </c>
      <c r="I17" s="66"/>
      <c r="J17" s="67" t="s">
        <v>12</v>
      </c>
      <c r="K17" s="66"/>
      <c r="L17" s="154">
        <v>0</v>
      </c>
      <c r="M17" s="33">
        <f>ROUND(L17*H17,2)</f>
        <v>0</v>
      </c>
      <c r="N17" s="33">
        <f>O17-M17</f>
        <v>0</v>
      </c>
      <c r="O17" s="33">
        <f>ROUND(M17*1.23,2)</f>
        <v>0</v>
      </c>
      <c r="R17" s="3"/>
      <c r="S17" s="3"/>
      <c r="U17" s="3"/>
      <c r="V17" s="3"/>
    </row>
    <row r="18" spans="1:22" ht="15.75" thickBot="1">
      <c r="A18" s="217"/>
      <c r="B18" s="195" t="s">
        <v>78</v>
      </c>
      <c r="C18" s="195"/>
      <c r="D18" s="195"/>
      <c r="E18" s="195"/>
      <c r="F18" s="195"/>
      <c r="G18" s="25"/>
      <c r="H18" s="68"/>
      <c r="I18" s="69"/>
      <c r="J18" s="70"/>
      <c r="K18" s="71"/>
      <c r="L18" s="155"/>
      <c r="M18" s="50">
        <f>SUM(M17:M17)</f>
        <v>0</v>
      </c>
      <c r="N18" s="50">
        <f>SUM(N17:N17)</f>
        <v>0</v>
      </c>
      <c r="O18" s="50">
        <f>SUM(O17:O17)</f>
        <v>0</v>
      </c>
      <c r="R18" s="3"/>
      <c r="S18" s="3"/>
      <c r="U18" s="3"/>
      <c r="V18" s="3"/>
    </row>
    <row r="19" spans="1:22">
      <c r="A19" s="217"/>
      <c r="B19" s="203" t="s">
        <v>27</v>
      </c>
      <c r="C19" s="204"/>
      <c r="D19" s="204"/>
      <c r="E19" s="204"/>
      <c r="F19" s="205"/>
      <c r="G19" s="206" t="s">
        <v>20</v>
      </c>
      <c r="H19" s="72">
        <f>H17</f>
        <v>26.04</v>
      </c>
      <c r="I19" s="73"/>
      <c r="J19" s="74" t="s">
        <v>12</v>
      </c>
      <c r="K19" s="75"/>
      <c r="L19" s="144">
        <v>0</v>
      </c>
      <c r="M19" s="33">
        <f>ROUND(L19*H19,2)</f>
        <v>0</v>
      </c>
      <c r="N19" s="33">
        <f>O19-M19</f>
        <v>0</v>
      </c>
      <c r="O19" s="33">
        <f>ROUND(M19*1.23,2)</f>
        <v>0</v>
      </c>
      <c r="R19" s="3"/>
      <c r="S19" s="3"/>
      <c r="U19" s="3"/>
      <c r="V19" s="3"/>
    </row>
    <row r="20" spans="1:22">
      <c r="A20" s="217"/>
      <c r="B20" s="208" t="s">
        <v>28</v>
      </c>
      <c r="C20" s="208"/>
      <c r="D20" s="208"/>
      <c r="E20" s="208"/>
      <c r="F20" s="208"/>
      <c r="G20" s="207"/>
      <c r="H20" s="76">
        <v>0.1</v>
      </c>
      <c r="I20" s="77" t="s">
        <v>32</v>
      </c>
      <c r="J20" s="78">
        <v>12</v>
      </c>
      <c r="K20" s="79" t="s">
        <v>31</v>
      </c>
      <c r="L20" s="153">
        <v>0</v>
      </c>
      <c r="M20" s="80">
        <f>ROUND(L20*H20*J20,2)</f>
        <v>0</v>
      </c>
      <c r="N20" s="80">
        <f>O20-M20</f>
        <v>0</v>
      </c>
      <c r="O20" s="80">
        <f>ROUND(M20*1.23,2)</f>
        <v>0</v>
      </c>
      <c r="R20" s="3"/>
      <c r="S20" s="3"/>
      <c r="U20" s="3"/>
      <c r="V20" s="3"/>
    </row>
    <row r="21" spans="1:22">
      <c r="A21" s="217"/>
      <c r="B21" s="196" t="s">
        <v>29</v>
      </c>
      <c r="C21" s="196"/>
      <c r="D21" s="196"/>
      <c r="E21" s="196"/>
      <c r="F21" s="196"/>
      <c r="G21" s="207"/>
      <c r="H21" s="76">
        <v>0.1</v>
      </c>
      <c r="I21" s="73" t="s">
        <v>32</v>
      </c>
      <c r="J21" s="81">
        <v>12</v>
      </c>
      <c r="K21" s="82" t="s">
        <v>31</v>
      </c>
      <c r="L21" s="153">
        <v>0</v>
      </c>
      <c r="M21" s="80">
        <f>ROUND(L21*H21*J21,2)</f>
        <v>0</v>
      </c>
      <c r="N21" s="80">
        <f>O21-M21</f>
        <v>0</v>
      </c>
      <c r="O21" s="80">
        <f>ROUND(M21*1.23,2)</f>
        <v>0</v>
      </c>
      <c r="R21" s="3"/>
      <c r="S21" s="3"/>
      <c r="U21" s="3"/>
      <c r="V21" s="3"/>
    </row>
    <row r="22" spans="1:22">
      <c r="A22" s="217"/>
      <c r="B22" s="197" t="s">
        <v>30</v>
      </c>
      <c r="C22" s="196"/>
      <c r="D22" s="196"/>
      <c r="E22" s="196"/>
      <c r="F22" s="196"/>
      <c r="G22" s="207"/>
      <c r="H22" s="72">
        <f>H17</f>
        <v>26.04</v>
      </c>
      <c r="I22" s="83"/>
      <c r="J22" s="84" t="s">
        <v>12</v>
      </c>
      <c r="K22" s="85"/>
      <c r="L22" s="153">
        <v>0</v>
      </c>
      <c r="M22" s="80">
        <f>ROUND(L22*H22,2)</f>
        <v>0</v>
      </c>
      <c r="N22" s="80">
        <f>O22-M22</f>
        <v>0</v>
      </c>
      <c r="O22" s="80">
        <f>ROUND(M22*1.23,2)</f>
        <v>0</v>
      </c>
      <c r="R22" s="3"/>
      <c r="S22" s="3"/>
      <c r="V22" s="3"/>
    </row>
    <row r="23" spans="1:22" ht="15.75" thickBot="1">
      <c r="A23" s="217"/>
      <c r="B23" s="86" t="s">
        <v>75</v>
      </c>
      <c r="C23" s="87"/>
      <c r="D23" s="87"/>
      <c r="E23" s="87"/>
      <c r="F23" s="88"/>
      <c r="G23" s="207"/>
      <c r="H23" s="89">
        <v>1</v>
      </c>
      <c r="I23" s="73" t="s">
        <v>32</v>
      </c>
      <c r="J23" s="81">
        <v>12</v>
      </c>
      <c r="K23" s="90" t="s">
        <v>31</v>
      </c>
      <c r="L23" s="152">
        <v>0</v>
      </c>
      <c r="M23" s="37">
        <f>ROUND(L23*H23*J23,2)</f>
        <v>0</v>
      </c>
      <c r="N23" s="91">
        <f>O23-M23</f>
        <v>0</v>
      </c>
      <c r="O23" s="91">
        <f>ROUND(M23*1.23,2)</f>
        <v>0</v>
      </c>
      <c r="R23" s="3"/>
      <c r="S23" s="3"/>
    </row>
    <row r="24" spans="1:22" ht="15.75" thickBot="1">
      <c r="A24" s="217"/>
      <c r="B24" s="191" t="s">
        <v>76</v>
      </c>
      <c r="C24" s="195"/>
      <c r="D24" s="195"/>
      <c r="E24" s="195"/>
      <c r="F24" s="198"/>
      <c r="G24" s="92"/>
      <c r="H24" s="93" t="s">
        <v>8</v>
      </c>
      <c r="I24" s="94"/>
      <c r="J24" s="95"/>
      <c r="K24" s="96"/>
      <c r="L24" s="97"/>
      <c r="M24" s="98">
        <f>SUM(M19:M23)</f>
        <v>0</v>
      </c>
      <c r="N24" s="98">
        <f>SUM(N19:N23)</f>
        <v>0</v>
      </c>
      <c r="O24" s="98">
        <f>SUM(O19:O23)</f>
        <v>0</v>
      </c>
      <c r="R24" s="3"/>
      <c r="S24" s="3"/>
    </row>
    <row r="25" spans="1:22" ht="15" customHeight="1" thickBot="1">
      <c r="A25" s="176"/>
      <c r="B25" s="191" t="s">
        <v>7</v>
      </c>
      <c r="C25" s="192"/>
      <c r="D25" s="192"/>
      <c r="E25" s="192"/>
      <c r="F25" s="193"/>
      <c r="G25" s="99"/>
      <c r="H25" s="100"/>
      <c r="I25" s="101"/>
      <c r="J25" s="102"/>
      <c r="K25" s="101"/>
      <c r="L25" s="103"/>
      <c r="M25" s="50">
        <f>M18+M24</f>
        <v>0</v>
      </c>
      <c r="N25" s="50">
        <f>N18+N24</f>
        <v>0</v>
      </c>
      <c r="O25" s="50">
        <f>O18+O24</f>
        <v>0</v>
      </c>
      <c r="R25" s="3"/>
      <c r="S25" s="3"/>
    </row>
    <row r="26" spans="1:22" ht="15" customHeight="1">
      <c r="A26" s="142"/>
      <c r="B26" s="52"/>
      <c r="C26" s="53"/>
      <c r="D26" s="53"/>
      <c r="E26" s="53"/>
      <c r="F26" s="53"/>
      <c r="G26" s="54"/>
      <c r="H26" s="55"/>
      <c r="I26" s="55"/>
      <c r="J26" s="104"/>
      <c r="K26" s="104"/>
      <c r="L26" s="55"/>
      <c r="M26" s="56"/>
      <c r="N26" s="56"/>
      <c r="O26" s="56"/>
      <c r="R26" s="3"/>
      <c r="S26" s="3"/>
    </row>
    <row r="27" spans="1:22" ht="15.75" thickBot="1">
      <c r="A27" s="17"/>
      <c r="B27" s="17"/>
      <c r="C27" s="17"/>
      <c r="D27" s="17"/>
      <c r="E27" s="17"/>
      <c r="F27" s="17"/>
      <c r="G27" s="17"/>
      <c r="H27" s="17"/>
      <c r="I27" s="63"/>
      <c r="J27" s="64"/>
      <c r="K27" s="64"/>
      <c r="L27" s="194" t="s">
        <v>19</v>
      </c>
      <c r="M27" s="194"/>
      <c r="N27" s="194"/>
      <c r="O27" s="194"/>
      <c r="R27" s="3"/>
      <c r="S27" s="3"/>
    </row>
    <row r="28" spans="1:22" s="12" customFormat="1" ht="26.25" thickBot="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99"/>
      <c r="L28" s="200"/>
      <c r="M28" s="106" t="s">
        <v>9</v>
      </c>
      <c r="N28" s="106" t="s">
        <v>10</v>
      </c>
      <c r="O28" s="106" t="s">
        <v>45</v>
      </c>
    </row>
    <row r="29" spans="1:22" ht="15.75" customHeight="1" thickBot="1">
      <c r="A29" s="17"/>
      <c r="B29" s="17"/>
      <c r="C29" s="17"/>
      <c r="D29" s="17"/>
      <c r="E29" s="17"/>
      <c r="F29" s="17"/>
      <c r="G29" s="17"/>
      <c r="H29" s="17"/>
      <c r="I29" s="63"/>
      <c r="J29" s="64"/>
      <c r="K29" s="201" t="s">
        <v>65</v>
      </c>
      <c r="L29" s="202"/>
      <c r="M29" s="124">
        <f>M25</f>
        <v>0</v>
      </c>
      <c r="N29" s="124">
        <f>N25</f>
        <v>0</v>
      </c>
      <c r="O29" s="124">
        <f>O25</f>
        <v>0</v>
      </c>
    </row>
    <row r="30" spans="1:22" ht="15.75" thickBot="1">
      <c r="A30" s="17"/>
      <c r="B30" s="17"/>
      <c r="C30" s="17"/>
      <c r="D30" s="17"/>
      <c r="E30" s="17"/>
      <c r="F30" s="17"/>
      <c r="G30" s="17"/>
      <c r="H30" s="17"/>
      <c r="I30" s="63"/>
      <c r="J30" s="64"/>
      <c r="K30" s="209" t="s">
        <v>11</v>
      </c>
      <c r="L30" s="210"/>
      <c r="M30" s="108">
        <f>SUM(M29:M29)</f>
        <v>0</v>
      </c>
      <c r="N30" s="108">
        <f>SUM(N29:N29)</f>
        <v>0</v>
      </c>
      <c r="O30" s="108">
        <f>SUM(O29:O29)</f>
        <v>0</v>
      </c>
    </row>
    <row r="31" spans="1:22" s="4" customFormat="1" ht="15" customHeight="1">
      <c r="A31" s="142"/>
      <c r="B31" s="52"/>
      <c r="C31" s="53"/>
      <c r="D31" s="53"/>
      <c r="E31" s="53"/>
      <c r="F31" s="53"/>
      <c r="G31" s="54"/>
      <c r="H31" s="55"/>
      <c r="I31" s="55"/>
      <c r="J31" s="55"/>
      <c r="K31" s="56"/>
      <c r="L31" s="56"/>
      <c r="M31" s="56"/>
      <c r="N31" s="53"/>
      <c r="O31" s="53"/>
      <c r="P31" s="7"/>
      <c r="Q31" s="7"/>
    </row>
    <row r="32" spans="1:22" s="4" customFormat="1" ht="15" customHeight="1">
      <c r="A32" s="142"/>
      <c r="B32" s="52"/>
      <c r="C32" s="53"/>
      <c r="D32" s="53"/>
      <c r="E32" s="53"/>
      <c r="F32" s="53"/>
      <c r="G32" s="54"/>
      <c r="H32" s="55"/>
      <c r="I32" s="55"/>
      <c r="J32" s="55"/>
      <c r="K32" s="56"/>
      <c r="L32" s="56"/>
      <c r="M32" s="56"/>
      <c r="N32" s="53"/>
      <c r="O32" s="53"/>
      <c r="P32" s="7"/>
      <c r="Q32" s="7"/>
    </row>
    <row r="33" spans="1:17" s="4" customFormat="1" ht="15" customHeight="1">
      <c r="A33" s="142"/>
      <c r="B33" s="52"/>
      <c r="C33" s="53"/>
      <c r="D33" s="53"/>
      <c r="E33" s="53"/>
      <c r="F33" s="53"/>
      <c r="G33" s="54"/>
      <c r="H33" s="55"/>
      <c r="I33" s="55"/>
      <c r="J33" s="55"/>
      <c r="K33" s="56"/>
      <c r="L33" s="56"/>
      <c r="M33" s="56"/>
      <c r="N33" s="53"/>
      <c r="O33" s="53"/>
      <c r="P33" s="7"/>
      <c r="Q33" s="7"/>
    </row>
    <row r="34" spans="1:17" s="4" customFormat="1" ht="15" customHeight="1">
      <c r="A34" s="142"/>
      <c r="B34" s="52"/>
      <c r="C34" s="53"/>
      <c r="D34" s="53"/>
      <c r="E34" s="53"/>
      <c r="F34" s="53"/>
      <c r="G34" s="54"/>
      <c r="H34" s="55"/>
      <c r="I34" s="55"/>
      <c r="J34" s="55"/>
      <c r="K34" s="56"/>
      <c r="L34" s="56"/>
      <c r="M34" s="56"/>
      <c r="N34" s="53"/>
      <c r="O34" s="53"/>
      <c r="P34" s="7"/>
      <c r="Q34" s="7"/>
    </row>
    <row r="35" spans="1:17" s="4" customFormat="1" ht="15" customHeight="1">
      <c r="A35" s="142"/>
      <c r="B35" s="52"/>
      <c r="C35" s="53"/>
      <c r="D35" s="53"/>
      <c r="E35" s="53"/>
      <c r="F35" s="53"/>
      <c r="G35" s="54"/>
      <c r="H35" s="55"/>
      <c r="I35" s="55"/>
      <c r="J35" s="55"/>
      <c r="K35" s="56"/>
      <c r="L35" s="56"/>
      <c r="M35" s="56"/>
      <c r="N35" s="53"/>
      <c r="O35" s="53"/>
      <c r="P35" s="7"/>
      <c r="Q35" s="7"/>
    </row>
    <row r="36" spans="1:17" s="10" customFormat="1" ht="15" customHeight="1">
      <c r="A36" s="52"/>
      <c r="B36" s="187" t="s">
        <v>41</v>
      </c>
      <c r="C36" s="187"/>
      <c r="D36" s="187"/>
      <c r="E36" s="57"/>
      <c r="F36" s="57"/>
      <c r="G36" s="54"/>
      <c r="H36" s="55"/>
      <c r="I36" s="57"/>
      <c r="J36" s="57"/>
      <c r="K36" s="57"/>
      <c r="L36" s="188" t="s">
        <v>47</v>
      </c>
      <c r="M36" s="188"/>
      <c r="N36" s="188"/>
      <c r="O36" s="137"/>
      <c r="Q36" s="11"/>
    </row>
    <row r="37" spans="1:17" s="8" customFormat="1" ht="15" customHeight="1">
      <c r="A37" s="58"/>
      <c r="B37" s="58"/>
      <c r="C37" s="59" t="s">
        <v>42</v>
      </c>
      <c r="D37" s="60"/>
      <c r="E37" s="60"/>
      <c r="F37" s="60"/>
      <c r="G37" s="61"/>
      <c r="H37" s="62"/>
      <c r="I37" s="60"/>
      <c r="J37" s="60"/>
      <c r="K37" s="60"/>
      <c r="L37" s="62"/>
      <c r="M37" s="59" t="s">
        <v>43</v>
      </c>
      <c r="N37" s="60"/>
      <c r="O37" s="21"/>
      <c r="Q37" s="9"/>
    </row>
    <row r="38" spans="1:17">
      <c r="A38" s="17"/>
      <c r="B38" s="17"/>
      <c r="C38" s="17"/>
      <c r="D38" s="17"/>
      <c r="E38" s="17"/>
      <c r="F38" s="17"/>
      <c r="G38" s="17"/>
      <c r="H38" s="17"/>
      <c r="I38" s="63"/>
      <c r="J38" s="64"/>
      <c r="K38" s="64"/>
      <c r="L38" s="17"/>
      <c r="M38" s="17"/>
      <c r="N38" s="17"/>
      <c r="O38" s="17"/>
    </row>
  </sheetData>
  <sheetProtection algorithmName="SHA-512" hashValue="6kAO263VsLQ91vRn4d3np6tU3ulL/hR/1TwNf8BCmG3RJbtp5D+CKHI9OYCUyJidHoywxK4doYXyhqLBdMh6Yw==" saltValue="mSs0CJLER2ioq5JeoepMcQ==" spinCount="100000" sheet="1" objects="1" scenarios="1"/>
  <mergeCells count="25">
    <mergeCell ref="B1:D1"/>
    <mergeCell ref="A12:C12"/>
    <mergeCell ref="D13:K13"/>
    <mergeCell ref="A15:A16"/>
    <mergeCell ref="B15:F16"/>
    <mergeCell ref="G15:G16"/>
    <mergeCell ref="H15:K16"/>
    <mergeCell ref="B3:O3"/>
    <mergeCell ref="A6:D11"/>
    <mergeCell ref="A17:A25"/>
    <mergeCell ref="B17:F17"/>
    <mergeCell ref="B18:F18"/>
    <mergeCell ref="B19:F19"/>
    <mergeCell ref="G19:G23"/>
    <mergeCell ref="B20:F20"/>
    <mergeCell ref="B21:F21"/>
    <mergeCell ref="B22:F22"/>
    <mergeCell ref="B24:F24"/>
    <mergeCell ref="B25:F25"/>
    <mergeCell ref="L27:O27"/>
    <mergeCell ref="K28:L28"/>
    <mergeCell ref="K29:L29"/>
    <mergeCell ref="K30:L30"/>
    <mergeCell ref="B36:D36"/>
    <mergeCell ref="L36:N36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77" t="s">
        <v>113</v>
      </c>
      <c r="C1" s="177"/>
      <c r="D1" s="177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8"/>
      <c r="C2" s="158"/>
      <c r="D2" s="158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7">
        <v>20</v>
      </c>
      <c r="B3" s="182" t="s">
        <v>57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0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8"/>
      <c r="L5" s="138"/>
      <c r="M5" s="138"/>
    </row>
    <row r="6" spans="1:20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0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0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0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0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0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0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38"/>
      <c r="L12" s="138"/>
      <c r="M12" s="138"/>
    </row>
    <row r="13" spans="1:20" s="2" customFormat="1" ht="15" customHeight="1">
      <c r="A13" s="22"/>
      <c r="B13" s="22"/>
      <c r="C13" s="22"/>
      <c r="D13" s="219" t="s">
        <v>60</v>
      </c>
      <c r="E13" s="219"/>
      <c r="F13" s="219"/>
      <c r="G13" s="219"/>
      <c r="H13" s="219"/>
      <c r="I13" s="219"/>
      <c r="J13" s="219"/>
      <c r="K13" s="219"/>
      <c r="L13" s="138"/>
      <c r="M13" s="138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75" t="s">
        <v>0</v>
      </c>
      <c r="B15" s="178" t="s">
        <v>34</v>
      </c>
      <c r="C15" s="178"/>
      <c r="D15" s="178"/>
      <c r="E15" s="178"/>
      <c r="F15" s="178"/>
      <c r="G15" s="175" t="s">
        <v>2</v>
      </c>
      <c r="H15" s="183" t="s">
        <v>3</v>
      </c>
      <c r="I15" s="184"/>
      <c r="J15" s="139" t="s">
        <v>4</v>
      </c>
      <c r="K15" s="139" t="s">
        <v>90</v>
      </c>
      <c r="L15" s="139" t="s">
        <v>91</v>
      </c>
      <c r="M15" s="139" t="s">
        <v>5</v>
      </c>
      <c r="P15" s="3"/>
      <c r="Q15" s="3"/>
      <c r="S15" s="3"/>
      <c r="T15" s="3"/>
    </row>
    <row r="16" spans="1:20" ht="15.75" thickBot="1">
      <c r="A16" s="176"/>
      <c r="B16" s="179"/>
      <c r="C16" s="179"/>
      <c r="D16" s="179"/>
      <c r="E16" s="179"/>
      <c r="F16" s="179"/>
      <c r="G16" s="176"/>
      <c r="H16" s="185"/>
      <c r="I16" s="186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71" t="s">
        <v>15</v>
      </c>
      <c r="C17" s="172"/>
      <c r="D17" s="172"/>
      <c r="E17" s="172"/>
      <c r="F17" s="172"/>
      <c r="G17" s="26" t="s">
        <v>20</v>
      </c>
      <c r="H17" s="109">
        <v>576.35699999999997</v>
      </c>
      <c r="I17" s="28" t="s">
        <v>12</v>
      </c>
      <c r="J17" s="149">
        <v>0</v>
      </c>
      <c r="K17" s="29">
        <f t="shared" ref="K17:K22" si="0">ROUND(J17*H17,2)</f>
        <v>0</v>
      </c>
      <c r="L17" s="29">
        <f t="shared" ref="L17:L26" si="1">M17-K17</f>
        <v>0</v>
      </c>
      <c r="M17" s="29">
        <f t="shared" ref="M17:M22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33</v>
      </c>
      <c r="B18" s="171" t="s">
        <v>15</v>
      </c>
      <c r="C18" s="172"/>
      <c r="D18" s="172"/>
      <c r="E18" s="172"/>
      <c r="F18" s="172"/>
      <c r="G18" s="26" t="s">
        <v>20</v>
      </c>
      <c r="H18" s="109">
        <v>3424.761</v>
      </c>
      <c r="I18" s="28" t="s">
        <v>12</v>
      </c>
      <c r="J18" s="149">
        <v>0</v>
      </c>
      <c r="K18" s="29">
        <f t="shared" si="0"/>
        <v>0</v>
      </c>
      <c r="L18" s="29">
        <f t="shared" si="1"/>
        <v>0</v>
      </c>
      <c r="M18" s="29">
        <f t="shared" si="2"/>
        <v>0</v>
      </c>
      <c r="P18" s="3"/>
      <c r="Q18" s="3"/>
      <c r="S18" s="3"/>
      <c r="T18" s="3"/>
    </row>
    <row r="19" spans="1:20" ht="15" customHeight="1" thickBot="1">
      <c r="A19" s="25" t="s">
        <v>24</v>
      </c>
      <c r="B19" s="171" t="s">
        <v>15</v>
      </c>
      <c r="C19" s="172"/>
      <c r="D19" s="172"/>
      <c r="E19" s="172"/>
      <c r="F19" s="172"/>
      <c r="G19" s="26" t="s">
        <v>20</v>
      </c>
      <c r="H19" s="109">
        <v>594.21600000000001</v>
      </c>
      <c r="I19" s="28" t="s">
        <v>12</v>
      </c>
      <c r="J19" s="149">
        <v>0</v>
      </c>
      <c r="K19" s="29">
        <f t="shared" si="0"/>
        <v>0</v>
      </c>
      <c r="L19" s="29">
        <f t="shared" si="1"/>
        <v>0</v>
      </c>
      <c r="M19" s="29">
        <f t="shared" si="2"/>
        <v>0</v>
      </c>
      <c r="P19" s="3"/>
      <c r="Q19" s="3"/>
      <c r="S19" s="3"/>
      <c r="T19" s="3"/>
    </row>
    <row r="20" spans="1:20" ht="15" customHeight="1">
      <c r="A20" s="175" t="s">
        <v>35</v>
      </c>
      <c r="B20" s="173" t="s">
        <v>15</v>
      </c>
      <c r="C20" s="174"/>
      <c r="D20" s="174"/>
      <c r="E20" s="174"/>
      <c r="F20" s="174"/>
      <c r="G20" s="30" t="s">
        <v>18</v>
      </c>
      <c r="H20" s="110">
        <v>42.349999999999994</v>
      </c>
      <c r="I20" s="32" t="s">
        <v>12</v>
      </c>
      <c r="J20" s="150">
        <v>0</v>
      </c>
      <c r="K20" s="33">
        <f t="shared" si="0"/>
        <v>0</v>
      </c>
      <c r="L20" s="33">
        <f t="shared" si="1"/>
        <v>0</v>
      </c>
      <c r="M20" s="33">
        <f t="shared" si="2"/>
        <v>0</v>
      </c>
      <c r="P20" s="3"/>
      <c r="Q20" s="3"/>
      <c r="S20" s="3"/>
      <c r="T20" s="3"/>
    </row>
    <row r="21" spans="1:20" ht="15" customHeight="1" thickBot="1">
      <c r="A21" s="176"/>
      <c r="B21" s="167" t="s">
        <v>16</v>
      </c>
      <c r="C21" s="168"/>
      <c r="D21" s="168"/>
      <c r="E21" s="168"/>
      <c r="F21" s="168"/>
      <c r="G21" s="34" t="s">
        <v>17</v>
      </c>
      <c r="H21" s="111">
        <v>112.82499999999999</v>
      </c>
      <c r="I21" s="36" t="s">
        <v>12</v>
      </c>
      <c r="J21" s="151">
        <v>0</v>
      </c>
      <c r="K21" s="37">
        <f t="shared" si="0"/>
        <v>0</v>
      </c>
      <c r="L21" s="37">
        <f t="shared" si="1"/>
        <v>0</v>
      </c>
      <c r="M21" s="37">
        <f t="shared" si="2"/>
        <v>0</v>
      </c>
      <c r="P21" s="3"/>
      <c r="Q21" s="3"/>
      <c r="S21" s="3"/>
      <c r="T21" s="3"/>
    </row>
    <row r="22" spans="1:20" ht="15" customHeight="1" thickBot="1">
      <c r="A22" s="141" t="s">
        <v>25</v>
      </c>
      <c r="B22" s="189" t="s">
        <v>15</v>
      </c>
      <c r="C22" s="190"/>
      <c r="D22" s="190"/>
      <c r="E22" s="190"/>
      <c r="F22" s="190"/>
      <c r="G22" s="39" t="s">
        <v>20</v>
      </c>
      <c r="H22" s="112">
        <v>1491.5160000000001</v>
      </c>
      <c r="I22" s="41" t="s">
        <v>12</v>
      </c>
      <c r="J22" s="152">
        <v>0</v>
      </c>
      <c r="K22" s="42">
        <f t="shared" si="0"/>
        <v>0</v>
      </c>
      <c r="L22" s="42">
        <f t="shared" si="1"/>
        <v>0</v>
      </c>
      <c r="M22" s="42">
        <f t="shared" si="2"/>
        <v>0</v>
      </c>
      <c r="P22" s="3"/>
      <c r="Q22" s="3"/>
      <c r="S22" s="3"/>
      <c r="T22" s="3"/>
    </row>
    <row r="23" spans="1:20" ht="15" customHeight="1">
      <c r="A23" s="175" t="s">
        <v>94</v>
      </c>
      <c r="B23" s="173" t="s">
        <v>15</v>
      </c>
      <c r="C23" s="174"/>
      <c r="D23" s="174"/>
      <c r="E23" s="174"/>
      <c r="F23" s="174"/>
      <c r="G23" s="30" t="s">
        <v>18</v>
      </c>
      <c r="H23" s="110">
        <v>23.895</v>
      </c>
      <c r="I23" s="32" t="s">
        <v>12</v>
      </c>
      <c r="J23" s="150">
        <v>0</v>
      </c>
      <c r="K23" s="33">
        <f t="shared" ref="K23:K29" si="3">ROUND(J23*H23,2)</f>
        <v>0</v>
      </c>
      <c r="L23" s="33">
        <f t="shared" si="1"/>
        <v>0</v>
      </c>
      <c r="M23" s="33">
        <f t="shared" ref="M23:M29" si="4">ROUND(K23*1.23,2)</f>
        <v>0</v>
      </c>
      <c r="P23" s="3"/>
      <c r="Q23" s="3"/>
      <c r="S23" s="3"/>
      <c r="T23" s="3"/>
    </row>
    <row r="24" spans="1:20" ht="15" customHeight="1" thickBot="1">
      <c r="A24" s="176"/>
      <c r="B24" s="167" t="s">
        <v>16</v>
      </c>
      <c r="C24" s="168"/>
      <c r="D24" s="168"/>
      <c r="E24" s="168"/>
      <c r="F24" s="168"/>
      <c r="G24" s="34" t="s">
        <v>17</v>
      </c>
      <c r="H24" s="111">
        <v>146.78100000000001</v>
      </c>
      <c r="I24" s="36" t="s">
        <v>12</v>
      </c>
      <c r="J24" s="151">
        <v>0</v>
      </c>
      <c r="K24" s="37">
        <f t="shared" si="3"/>
        <v>0</v>
      </c>
      <c r="L24" s="37">
        <f t="shared" si="1"/>
        <v>0</v>
      </c>
      <c r="M24" s="37">
        <f t="shared" si="4"/>
        <v>0</v>
      </c>
      <c r="P24" s="3"/>
      <c r="Q24" s="3"/>
      <c r="S24" s="3"/>
      <c r="T24" s="3"/>
    </row>
    <row r="25" spans="1:20" ht="15" customHeight="1">
      <c r="A25" s="175" t="s">
        <v>95</v>
      </c>
      <c r="B25" s="173" t="s">
        <v>15</v>
      </c>
      <c r="C25" s="174"/>
      <c r="D25" s="174"/>
      <c r="E25" s="174"/>
      <c r="F25" s="174"/>
      <c r="G25" s="30" t="s">
        <v>92</v>
      </c>
      <c r="H25" s="110">
        <v>67.754000000000005</v>
      </c>
      <c r="I25" s="32" t="s">
        <v>12</v>
      </c>
      <c r="J25" s="150">
        <v>0</v>
      </c>
      <c r="K25" s="33">
        <f t="shared" si="3"/>
        <v>0</v>
      </c>
      <c r="L25" s="33">
        <f t="shared" si="1"/>
        <v>0</v>
      </c>
      <c r="M25" s="33">
        <f t="shared" si="4"/>
        <v>0</v>
      </c>
      <c r="P25" s="3"/>
      <c r="Q25" s="3"/>
      <c r="S25" s="3"/>
      <c r="T25" s="3"/>
    </row>
    <row r="26" spans="1:20" ht="15" customHeight="1" thickBot="1">
      <c r="A26" s="176"/>
      <c r="B26" s="167" t="s">
        <v>16</v>
      </c>
      <c r="C26" s="168"/>
      <c r="D26" s="168"/>
      <c r="E26" s="168"/>
      <c r="F26" s="168"/>
      <c r="G26" s="34" t="s">
        <v>93</v>
      </c>
      <c r="H26" s="111">
        <v>55.437000000000005</v>
      </c>
      <c r="I26" s="36" t="s">
        <v>12</v>
      </c>
      <c r="J26" s="151">
        <v>0</v>
      </c>
      <c r="K26" s="37">
        <f t="shared" si="3"/>
        <v>0</v>
      </c>
      <c r="L26" s="37">
        <f t="shared" si="1"/>
        <v>0</v>
      </c>
      <c r="M26" s="37">
        <f t="shared" si="4"/>
        <v>0</v>
      </c>
      <c r="P26" s="3"/>
      <c r="Q26" s="3"/>
      <c r="S26" s="3"/>
      <c r="T26" s="3"/>
    </row>
    <row r="27" spans="1:20" ht="15" customHeight="1">
      <c r="A27" s="175" t="s">
        <v>120</v>
      </c>
      <c r="B27" s="173" t="s">
        <v>15</v>
      </c>
      <c r="C27" s="174"/>
      <c r="D27" s="174"/>
      <c r="E27" s="174"/>
      <c r="F27" s="174"/>
      <c r="G27" s="30" t="s">
        <v>74</v>
      </c>
      <c r="H27" s="110">
        <v>142.18</v>
      </c>
      <c r="I27" s="32" t="s">
        <v>12</v>
      </c>
      <c r="J27" s="150">
        <v>0</v>
      </c>
      <c r="K27" s="33">
        <f t="shared" si="3"/>
        <v>0</v>
      </c>
      <c r="L27" s="33">
        <f t="shared" ref="L27:L29" si="5">M27-K27</f>
        <v>0</v>
      </c>
      <c r="M27" s="33">
        <f t="shared" si="4"/>
        <v>0</v>
      </c>
      <c r="P27" s="3"/>
      <c r="Q27" s="3"/>
      <c r="S27" s="3"/>
      <c r="T27" s="3"/>
    </row>
    <row r="28" spans="1:20" ht="15" customHeight="1">
      <c r="A28" s="217"/>
      <c r="B28" s="189" t="s">
        <v>16</v>
      </c>
      <c r="C28" s="190"/>
      <c r="D28" s="190"/>
      <c r="E28" s="190"/>
      <c r="F28" s="190"/>
      <c r="G28" s="39" t="s">
        <v>71</v>
      </c>
      <c r="H28" s="112">
        <v>101.58799999999999</v>
      </c>
      <c r="I28" s="41" t="s">
        <v>12</v>
      </c>
      <c r="J28" s="152">
        <v>0</v>
      </c>
      <c r="K28" s="42">
        <f t="shared" si="3"/>
        <v>0</v>
      </c>
      <c r="L28" s="42">
        <f t="shared" si="5"/>
        <v>0</v>
      </c>
      <c r="M28" s="42">
        <f t="shared" si="4"/>
        <v>0</v>
      </c>
      <c r="P28" s="3"/>
      <c r="Q28" s="3"/>
      <c r="S28" s="3"/>
      <c r="T28" s="3"/>
    </row>
    <row r="29" spans="1:20" ht="15" customHeight="1" thickBot="1">
      <c r="A29" s="176"/>
      <c r="B29" s="233" t="s">
        <v>70</v>
      </c>
      <c r="C29" s="234"/>
      <c r="D29" s="234"/>
      <c r="E29" s="234"/>
      <c r="F29" s="234"/>
      <c r="G29" s="115" t="s">
        <v>72</v>
      </c>
      <c r="H29" s="125">
        <v>453.28100000000001</v>
      </c>
      <c r="I29" s="126" t="s">
        <v>12</v>
      </c>
      <c r="J29" s="156">
        <v>0</v>
      </c>
      <c r="K29" s="91">
        <f t="shared" si="3"/>
        <v>0</v>
      </c>
      <c r="L29" s="91">
        <f t="shared" si="5"/>
        <v>0</v>
      </c>
      <c r="M29" s="91">
        <f t="shared" si="4"/>
        <v>0</v>
      </c>
      <c r="P29" s="3"/>
      <c r="Q29" s="3"/>
      <c r="S29" s="3"/>
      <c r="T29" s="3"/>
    </row>
    <row r="30" spans="1:20" ht="15" customHeight="1" thickBot="1">
      <c r="A30" s="43"/>
      <c r="B30" s="135"/>
      <c r="C30" s="45"/>
      <c r="D30" s="45"/>
      <c r="E30" s="45"/>
      <c r="F30" s="45"/>
      <c r="G30" s="46" t="s">
        <v>38</v>
      </c>
      <c r="H30" s="47">
        <f>SUM(H17:H29)</f>
        <v>7232.9409999999998</v>
      </c>
      <c r="I30" s="48" t="s">
        <v>12</v>
      </c>
      <c r="J30" s="49" t="s">
        <v>39</v>
      </c>
      <c r="K30" s="50">
        <f>SUM(K17:K29)</f>
        <v>0</v>
      </c>
      <c r="L30" s="50">
        <f>SUM(L17:L29)</f>
        <v>0</v>
      </c>
      <c r="M30" s="50">
        <f>SUM(M17:M29)</f>
        <v>0</v>
      </c>
      <c r="P30" s="3"/>
      <c r="Q30" s="3"/>
    </row>
    <row r="31" spans="1:20" s="4" customFormat="1" ht="15" customHeight="1">
      <c r="A31" s="142"/>
      <c r="B31" s="52"/>
      <c r="C31" s="53"/>
      <c r="D31" s="53"/>
      <c r="E31" s="53"/>
      <c r="F31" s="53"/>
      <c r="G31" s="54"/>
      <c r="H31" s="55"/>
      <c r="I31" s="55"/>
      <c r="J31" s="55"/>
      <c r="K31" s="56"/>
      <c r="L31" s="56"/>
      <c r="M31" s="56"/>
      <c r="P31" s="7"/>
      <c r="Q31" s="7"/>
    </row>
    <row r="32" spans="1:20" s="4" customFormat="1" ht="15" customHeight="1">
      <c r="A32" s="142"/>
      <c r="B32" s="52"/>
      <c r="C32" s="53"/>
      <c r="D32" s="53"/>
      <c r="E32" s="53"/>
      <c r="F32" s="53"/>
      <c r="G32" s="54"/>
      <c r="H32" s="55"/>
      <c r="I32" s="55"/>
      <c r="J32" s="55"/>
      <c r="K32" s="56"/>
      <c r="L32" s="56"/>
      <c r="M32" s="56"/>
      <c r="P32" s="7"/>
      <c r="Q32" s="7"/>
    </row>
    <row r="33" spans="1:17" s="4" customFormat="1" ht="15" customHeight="1">
      <c r="A33" s="142"/>
      <c r="B33" s="52"/>
      <c r="C33" s="53"/>
      <c r="D33" s="53"/>
      <c r="E33" s="53"/>
      <c r="F33" s="53"/>
      <c r="G33" s="54"/>
      <c r="H33" s="55"/>
      <c r="I33" s="55"/>
      <c r="J33" s="55"/>
      <c r="K33" s="56"/>
      <c r="L33" s="56"/>
      <c r="M33" s="56"/>
      <c r="P33" s="7"/>
      <c r="Q33" s="7"/>
    </row>
    <row r="34" spans="1:17" s="4" customFormat="1" ht="15" customHeight="1">
      <c r="A34" s="142"/>
      <c r="B34" s="52"/>
      <c r="C34" s="53"/>
      <c r="D34" s="53"/>
      <c r="E34" s="53"/>
      <c r="F34" s="53"/>
      <c r="G34" s="54"/>
      <c r="H34" s="55"/>
      <c r="I34" s="55"/>
      <c r="J34" s="55"/>
      <c r="K34" s="56"/>
      <c r="L34" s="56"/>
      <c r="M34" s="56"/>
      <c r="P34" s="7"/>
      <c r="Q34" s="7"/>
    </row>
    <row r="35" spans="1:17" s="4" customFormat="1" ht="15" customHeight="1">
      <c r="A35" s="142"/>
      <c r="B35" s="52"/>
      <c r="C35" s="53"/>
      <c r="D35" s="53"/>
      <c r="E35" s="53"/>
      <c r="F35" s="53"/>
      <c r="G35" s="54"/>
      <c r="H35" s="55"/>
      <c r="I35" s="55"/>
      <c r="J35" s="55"/>
      <c r="K35" s="56"/>
      <c r="L35" s="56"/>
      <c r="M35" s="56"/>
      <c r="P35" s="7"/>
      <c r="Q35" s="7"/>
    </row>
    <row r="36" spans="1:17" s="10" customFormat="1" ht="15" customHeight="1">
      <c r="A36" s="52"/>
      <c r="B36" s="187" t="s">
        <v>41</v>
      </c>
      <c r="C36" s="187"/>
      <c r="D36" s="187"/>
      <c r="E36" s="57"/>
      <c r="F36" s="57"/>
      <c r="G36" s="54"/>
      <c r="H36" s="55"/>
      <c r="I36" s="55"/>
      <c r="J36" s="188" t="s">
        <v>40</v>
      </c>
      <c r="K36" s="188"/>
      <c r="L36" s="188"/>
      <c r="M36" s="56"/>
      <c r="P36" s="11"/>
      <c r="Q36" s="11"/>
    </row>
    <row r="37" spans="1:17" s="8" customFormat="1" ht="15" customHeight="1">
      <c r="A37" s="58"/>
      <c r="B37" s="58"/>
      <c r="C37" s="59" t="s">
        <v>42</v>
      </c>
      <c r="D37" s="60"/>
      <c r="E37" s="60"/>
      <c r="F37" s="60"/>
      <c r="G37" s="61"/>
      <c r="H37" s="62"/>
      <c r="I37" s="62"/>
      <c r="J37" s="62"/>
      <c r="K37" s="59" t="s">
        <v>43</v>
      </c>
      <c r="L37" s="21"/>
      <c r="M37" s="21"/>
      <c r="P37" s="9"/>
      <c r="Q37" s="9"/>
    </row>
    <row r="38" spans="1:17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</sheetData>
  <sheetProtection algorithmName="SHA-512" hashValue="CHsIAnA7+NpdtoqPmhjgkrLEdlOJnUoO3mP3Ys+4VXb5PX+FCp/m1Dx8182lSKaSxtVrnYoNwRCvHJTP5bUVKA==" saltValue="14iXJCY+Mj1IznVLQUYhmA==" spinCount="100000" sheet="1" objects="1" scenarios="1"/>
  <mergeCells count="28">
    <mergeCell ref="A23:A24"/>
    <mergeCell ref="B23:F23"/>
    <mergeCell ref="B24:F24"/>
    <mergeCell ref="B1:D1"/>
    <mergeCell ref="A12:C12"/>
    <mergeCell ref="D13:K13"/>
    <mergeCell ref="A15:A16"/>
    <mergeCell ref="B15:F16"/>
    <mergeCell ref="G15:G16"/>
    <mergeCell ref="H15:I16"/>
    <mergeCell ref="A6:D11"/>
    <mergeCell ref="B3:M3"/>
    <mergeCell ref="B17:F17"/>
    <mergeCell ref="B18:F18"/>
    <mergeCell ref="B36:D36"/>
    <mergeCell ref="J36:L36"/>
    <mergeCell ref="A27:A29"/>
    <mergeCell ref="B27:F27"/>
    <mergeCell ref="B28:F28"/>
    <mergeCell ref="B29:F29"/>
    <mergeCell ref="A25:A26"/>
    <mergeCell ref="B25:F25"/>
    <mergeCell ref="B26:F26"/>
    <mergeCell ref="B19:F19"/>
    <mergeCell ref="A20:A21"/>
    <mergeCell ref="B20:F20"/>
    <mergeCell ref="B21:F21"/>
    <mergeCell ref="B22:F22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77" t="s">
        <v>113</v>
      </c>
      <c r="C1" s="177"/>
      <c r="D1" s="177"/>
      <c r="E1" s="17"/>
      <c r="F1" s="17"/>
      <c r="G1" s="17"/>
      <c r="H1" s="17"/>
      <c r="I1" s="63"/>
      <c r="J1" s="64"/>
      <c r="K1" s="64"/>
      <c r="L1" s="17"/>
      <c r="M1" s="17"/>
      <c r="N1" s="17"/>
      <c r="O1" s="17"/>
    </row>
    <row r="2" spans="1:22" ht="16.5" thickBot="1">
      <c r="A2" s="16"/>
      <c r="B2" s="158"/>
      <c r="C2" s="158"/>
      <c r="D2" s="158"/>
      <c r="E2" s="17"/>
      <c r="F2" s="17"/>
      <c r="G2" s="17"/>
      <c r="H2" s="17"/>
      <c r="I2" s="63"/>
      <c r="J2" s="64"/>
      <c r="K2" s="64"/>
      <c r="L2" s="17"/>
      <c r="M2" s="17"/>
      <c r="N2" s="17"/>
      <c r="O2" s="17"/>
    </row>
    <row r="3" spans="1:22" s="2" customFormat="1" ht="30" customHeight="1" thickBot="1">
      <c r="A3" s="157">
        <v>21</v>
      </c>
      <c r="B3" s="182" t="s">
        <v>111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2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8"/>
      <c r="L5" s="138"/>
      <c r="M5" s="138"/>
      <c r="N5" s="22"/>
      <c r="O5" s="22"/>
    </row>
    <row r="6" spans="1:22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2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2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2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2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2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2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38"/>
      <c r="L12" s="138"/>
      <c r="M12" s="138"/>
      <c r="N12" s="22"/>
      <c r="O12" s="22"/>
    </row>
    <row r="13" spans="1:22" s="2" customFormat="1" ht="15" customHeight="1">
      <c r="A13" s="15"/>
      <c r="B13" s="15"/>
      <c r="C13" s="15"/>
      <c r="D13" s="235" t="s">
        <v>60</v>
      </c>
      <c r="E13" s="235"/>
      <c r="F13" s="235"/>
      <c r="G13" s="235"/>
      <c r="H13" s="235"/>
      <c r="I13" s="235"/>
      <c r="J13" s="235"/>
      <c r="K13" s="235"/>
      <c r="L13" s="15"/>
      <c r="M13" s="138"/>
      <c r="N13" s="138"/>
      <c r="O13" s="138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63"/>
      <c r="J14" s="64"/>
      <c r="K14" s="64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75" t="s">
        <v>0</v>
      </c>
      <c r="B15" s="211" t="s">
        <v>1</v>
      </c>
      <c r="C15" s="178"/>
      <c r="D15" s="178"/>
      <c r="E15" s="178"/>
      <c r="F15" s="212"/>
      <c r="G15" s="175" t="s">
        <v>2</v>
      </c>
      <c r="H15" s="183" t="s">
        <v>3</v>
      </c>
      <c r="I15" s="184"/>
      <c r="J15" s="184"/>
      <c r="K15" s="215"/>
      <c r="L15" s="139" t="s">
        <v>4</v>
      </c>
      <c r="M15" s="139" t="s">
        <v>90</v>
      </c>
      <c r="N15" s="139" t="s">
        <v>91</v>
      </c>
      <c r="O15" s="139" t="s">
        <v>5</v>
      </c>
      <c r="R15" s="3"/>
      <c r="S15" s="3"/>
      <c r="U15" s="3"/>
      <c r="V15" s="3"/>
    </row>
    <row r="16" spans="1:22" ht="15.75" thickBot="1">
      <c r="A16" s="176"/>
      <c r="B16" s="213"/>
      <c r="C16" s="179"/>
      <c r="D16" s="179"/>
      <c r="E16" s="179"/>
      <c r="F16" s="214"/>
      <c r="G16" s="176"/>
      <c r="H16" s="185"/>
      <c r="I16" s="186"/>
      <c r="J16" s="186"/>
      <c r="K16" s="216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7" t="s">
        <v>121</v>
      </c>
      <c r="B17" s="171" t="s">
        <v>15</v>
      </c>
      <c r="C17" s="172"/>
      <c r="D17" s="172"/>
      <c r="E17" s="172"/>
      <c r="F17" s="218"/>
      <c r="G17" s="39" t="s">
        <v>20</v>
      </c>
      <c r="H17" s="127">
        <v>74.528999999999996</v>
      </c>
      <c r="I17" s="66"/>
      <c r="J17" s="67" t="s">
        <v>12</v>
      </c>
      <c r="K17" s="66"/>
      <c r="L17" s="154">
        <v>0</v>
      </c>
      <c r="M17" s="33">
        <f>ROUND(L17*H17,2)</f>
        <v>0</v>
      </c>
      <c r="N17" s="33">
        <f>O17-M17</f>
        <v>0</v>
      </c>
      <c r="O17" s="33">
        <f>ROUND(M17*1.23,2)</f>
        <v>0</v>
      </c>
      <c r="R17" s="3"/>
      <c r="S17" s="3"/>
      <c r="U17" s="3"/>
      <c r="V17" s="3"/>
    </row>
    <row r="18" spans="1:22" ht="15.75" thickBot="1">
      <c r="A18" s="217"/>
      <c r="B18" s="195" t="s">
        <v>78</v>
      </c>
      <c r="C18" s="195"/>
      <c r="D18" s="195"/>
      <c r="E18" s="195"/>
      <c r="F18" s="195"/>
      <c r="G18" s="25"/>
      <c r="H18" s="128"/>
      <c r="I18" s="69"/>
      <c r="J18" s="70"/>
      <c r="K18" s="71"/>
      <c r="L18" s="155"/>
      <c r="M18" s="50">
        <f>SUM(M17:M17)</f>
        <v>0</v>
      </c>
      <c r="N18" s="50">
        <f>SUM(N17:N17)</f>
        <v>0</v>
      </c>
      <c r="O18" s="50">
        <f>SUM(O17:O17)</f>
        <v>0</v>
      </c>
      <c r="R18" s="3"/>
      <c r="S18" s="3"/>
      <c r="U18" s="3"/>
      <c r="V18" s="3"/>
    </row>
    <row r="19" spans="1:22">
      <c r="A19" s="217"/>
      <c r="B19" s="203" t="s">
        <v>27</v>
      </c>
      <c r="C19" s="204"/>
      <c r="D19" s="204"/>
      <c r="E19" s="204"/>
      <c r="F19" s="205"/>
      <c r="G19" s="206" t="s">
        <v>20</v>
      </c>
      <c r="H19" s="129">
        <f>H17</f>
        <v>74.528999999999996</v>
      </c>
      <c r="I19" s="73"/>
      <c r="J19" s="74" t="s">
        <v>12</v>
      </c>
      <c r="K19" s="75"/>
      <c r="L19" s="144">
        <v>0</v>
      </c>
      <c r="M19" s="33">
        <f>ROUND(L19*H19,2)</f>
        <v>0</v>
      </c>
      <c r="N19" s="33">
        <f>O19-M19</f>
        <v>0</v>
      </c>
      <c r="O19" s="33">
        <f>ROUND(M19*1.23,2)</f>
        <v>0</v>
      </c>
      <c r="R19" s="3"/>
      <c r="S19" s="3"/>
      <c r="U19" s="3"/>
      <c r="V19" s="3"/>
    </row>
    <row r="20" spans="1:22">
      <c r="A20" s="217"/>
      <c r="B20" s="208" t="s">
        <v>28</v>
      </c>
      <c r="C20" s="208"/>
      <c r="D20" s="208"/>
      <c r="E20" s="208"/>
      <c r="F20" s="208"/>
      <c r="G20" s="207"/>
      <c r="H20" s="130">
        <v>6.8000000000000005E-2</v>
      </c>
      <c r="I20" s="77" t="s">
        <v>32</v>
      </c>
      <c r="J20" s="78">
        <v>12</v>
      </c>
      <c r="K20" s="79" t="s">
        <v>31</v>
      </c>
      <c r="L20" s="153">
        <v>0</v>
      </c>
      <c r="M20" s="80">
        <f>ROUND(L20*H20*J20,2)</f>
        <v>0</v>
      </c>
      <c r="N20" s="80">
        <f>O20-M20</f>
        <v>0</v>
      </c>
      <c r="O20" s="80">
        <f>ROUND(M20*1.23,2)</f>
        <v>0</v>
      </c>
      <c r="R20" s="3"/>
      <c r="S20" s="3"/>
      <c r="U20" s="3"/>
      <c r="V20" s="3"/>
    </row>
    <row r="21" spans="1:22">
      <c r="A21" s="217"/>
      <c r="B21" s="196" t="s">
        <v>29</v>
      </c>
      <c r="C21" s="196"/>
      <c r="D21" s="196"/>
      <c r="E21" s="196"/>
      <c r="F21" s="196"/>
      <c r="G21" s="207"/>
      <c r="H21" s="130">
        <v>6.8000000000000005E-2</v>
      </c>
      <c r="I21" s="73" t="s">
        <v>32</v>
      </c>
      <c r="J21" s="81">
        <v>12</v>
      </c>
      <c r="K21" s="82" t="s">
        <v>31</v>
      </c>
      <c r="L21" s="153">
        <v>0</v>
      </c>
      <c r="M21" s="80">
        <f>ROUND(L21*H21*J21,2)</f>
        <v>0</v>
      </c>
      <c r="N21" s="80">
        <f>O21-M21</f>
        <v>0</v>
      </c>
      <c r="O21" s="80">
        <f>ROUND(M21*1.23,2)</f>
        <v>0</v>
      </c>
      <c r="R21" s="3"/>
      <c r="S21" s="3"/>
      <c r="U21" s="3"/>
      <c r="V21" s="3"/>
    </row>
    <row r="22" spans="1:22">
      <c r="A22" s="217"/>
      <c r="B22" s="197" t="s">
        <v>30</v>
      </c>
      <c r="C22" s="196"/>
      <c r="D22" s="196"/>
      <c r="E22" s="196"/>
      <c r="F22" s="196"/>
      <c r="G22" s="207"/>
      <c r="H22" s="129">
        <f>H17</f>
        <v>74.528999999999996</v>
      </c>
      <c r="I22" s="83"/>
      <c r="J22" s="84" t="s">
        <v>12</v>
      </c>
      <c r="K22" s="85"/>
      <c r="L22" s="153">
        <v>0</v>
      </c>
      <c r="M22" s="80">
        <f>ROUND(L22*H22,2)</f>
        <v>0</v>
      </c>
      <c r="N22" s="80">
        <f>O22-M22</f>
        <v>0</v>
      </c>
      <c r="O22" s="80">
        <f>ROUND(M22*1.23,2)</f>
        <v>0</v>
      </c>
      <c r="R22" s="3"/>
      <c r="S22" s="3"/>
      <c r="V22" s="3"/>
    </row>
    <row r="23" spans="1:22" ht="15.75" thickBot="1">
      <c r="A23" s="217"/>
      <c r="B23" s="86" t="s">
        <v>75</v>
      </c>
      <c r="C23" s="87"/>
      <c r="D23" s="87"/>
      <c r="E23" s="87"/>
      <c r="F23" s="88"/>
      <c r="G23" s="207"/>
      <c r="H23" s="131">
        <v>2</v>
      </c>
      <c r="I23" s="73" t="s">
        <v>32</v>
      </c>
      <c r="J23" s="81">
        <v>12</v>
      </c>
      <c r="K23" s="90" t="s">
        <v>31</v>
      </c>
      <c r="L23" s="152">
        <v>0</v>
      </c>
      <c r="M23" s="37">
        <f>ROUND(L23*H23*J23,2)</f>
        <v>0</v>
      </c>
      <c r="N23" s="91">
        <f>O23-M23</f>
        <v>0</v>
      </c>
      <c r="O23" s="91">
        <f>ROUND(M23*1.23,2)</f>
        <v>0</v>
      </c>
      <c r="R23" s="3"/>
      <c r="S23" s="3"/>
    </row>
    <row r="24" spans="1:22" ht="15.75" thickBot="1">
      <c r="A24" s="217"/>
      <c r="B24" s="191" t="s">
        <v>76</v>
      </c>
      <c r="C24" s="195"/>
      <c r="D24" s="195"/>
      <c r="E24" s="195"/>
      <c r="F24" s="198"/>
      <c r="G24" s="92"/>
      <c r="H24" s="93" t="s">
        <v>8</v>
      </c>
      <c r="I24" s="94"/>
      <c r="J24" s="95"/>
      <c r="K24" s="96"/>
      <c r="L24" s="97"/>
      <c r="M24" s="98">
        <f>SUM(M19:M23)</f>
        <v>0</v>
      </c>
      <c r="N24" s="98">
        <f>SUM(N19:N23)</f>
        <v>0</v>
      </c>
      <c r="O24" s="98">
        <f>SUM(O19:O23)</f>
        <v>0</v>
      </c>
      <c r="R24" s="3"/>
      <c r="S24" s="3"/>
    </row>
    <row r="25" spans="1:22" ht="15" customHeight="1" thickBot="1">
      <c r="A25" s="176"/>
      <c r="B25" s="191" t="s">
        <v>7</v>
      </c>
      <c r="C25" s="192"/>
      <c r="D25" s="192"/>
      <c r="E25" s="192"/>
      <c r="F25" s="193"/>
      <c r="G25" s="99"/>
      <c r="H25" s="100"/>
      <c r="I25" s="101"/>
      <c r="J25" s="102"/>
      <c r="K25" s="101"/>
      <c r="L25" s="103"/>
      <c r="M25" s="50">
        <f>M18+M24</f>
        <v>0</v>
      </c>
      <c r="N25" s="50">
        <f>N18+N24</f>
        <v>0</v>
      </c>
      <c r="O25" s="50">
        <f>O18+O24</f>
        <v>0</v>
      </c>
      <c r="R25" s="3"/>
      <c r="S25" s="3"/>
    </row>
    <row r="26" spans="1:22" ht="15" customHeight="1" thickBot="1">
      <c r="A26" s="217" t="s">
        <v>122</v>
      </c>
      <c r="B26" s="171" t="s">
        <v>15</v>
      </c>
      <c r="C26" s="172"/>
      <c r="D26" s="172"/>
      <c r="E26" s="172"/>
      <c r="F26" s="218"/>
      <c r="G26" s="39" t="s">
        <v>20</v>
      </c>
      <c r="H26" s="65">
        <v>69.444000000000003</v>
      </c>
      <c r="I26" s="66"/>
      <c r="J26" s="67" t="s">
        <v>12</v>
      </c>
      <c r="K26" s="66"/>
      <c r="L26" s="154">
        <v>0</v>
      </c>
      <c r="M26" s="33">
        <f>ROUND(L26*H26,2)</f>
        <v>0</v>
      </c>
      <c r="N26" s="33">
        <f>O26-M26</f>
        <v>0</v>
      </c>
      <c r="O26" s="33">
        <f>ROUND(M26*1.23,2)</f>
        <v>0</v>
      </c>
      <c r="R26" s="3"/>
      <c r="S26" s="3"/>
      <c r="U26" s="3"/>
      <c r="V26" s="3"/>
    </row>
    <row r="27" spans="1:22" ht="15.75" thickBot="1">
      <c r="A27" s="217"/>
      <c r="B27" s="195" t="s">
        <v>78</v>
      </c>
      <c r="C27" s="195"/>
      <c r="D27" s="195"/>
      <c r="E27" s="195"/>
      <c r="F27" s="195"/>
      <c r="G27" s="25"/>
      <c r="H27" s="68"/>
      <c r="I27" s="69"/>
      <c r="J27" s="70"/>
      <c r="K27" s="71"/>
      <c r="L27" s="134"/>
      <c r="M27" s="50">
        <f>SUM(M26:M26)</f>
        <v>0</v>
      </c>
      <c r="N27" s="50">
        <f>SUM(N26:N26)</f>
        <v>0</v>
      </c>
      <c r="O27" s="50">
        <f>SUM(O26:O26)</f>
        <v>0</v>
      </c>
      <c r="R27" s="3"/>
      <c r="S27" s="3"/>
      <c r="U27" s="3"/>
      <c r="V27" s="3"/>
    </row>
    <row r="28" spans="1:22">
      <c r="A28" s="217"/>
      <c r="B28" s="203" t="s">
        <v>27</v>
      </c>
      <c r="C28" s="204"/>
      <c r="D28" s="204"/>
      <c r="E28" s="204"/>
      <c r="F28" s="205"/>
      <c r="G28" s="206" t="s">
        <v>20</v>
      </c>
      <c r="H28" s="72">
        <f>H26</f>
        <v>69.444000000000003</v>
      </c>
      <c r="I28" s="73"/>
      <c r="J28" s="74" t="s">
        <v>12</v>
      </c>
      <c r="K28" s="75"/>
      <c r="L28" s="144">
        <v>0</v>
      </c>
      <c r="M28" s="33">
        <f>ROUND(L28*H28,2)</f>
        <v>0</v>
      </c>
      <c r="N28" s="33">
        <f>O28-M28</f>
        <v>0</v>
      </c>
      <c r="O28" s="33">
        <f>ROUND(M28*1.23,2)</f>
        <v>0</v>
      </c>
      <c r="R28" s="3"/>
      <c r="S28" s="3"/>
      <c r="U28" s="3"/>
      <c r="V28" s="3"/>
    </row>
    <row r="29" spans="1:22">
      <c r="A29" s="217"/>
      <c r="B29" s="208" t="s">
        <v>28</v>
      </c>
      <c r="C29" s="208"/>
      <c r="D29" s="208"/>
      <c r="E29" s="208"/>
      <c r="F29" s="208"/>
      <c r="G29" s="207"/>
      <c r="H29" s="76">
        <v>6.5000000000000002E-2</v>
      </c>
      <c r="I29" s="77" t="s">
        <v>32</v>
      </c>
      <c r="J29" s="78">
        <v>12</v>
      </c>
      <c r="K29" s="79" t="s">
        <v>31</v>
      </c>
      <c r="L29" s="153">
        <v>0</v>
      </c>
      <c r="M29" s="80">
        <f>ROUND(L29*H29*J29,2)</f>
        <v>0</v>
      </c>
      <c r="N29" s="80">
        <f>O29-M29</f>
        <v>0</v>
      </c>
      <c r="O29" s="80">
        <f>ROUND(M29*1.23,2)</f>
        <v>0</v>
      </c>
      <c r="R29" s="3"/>
      <c r="S29" s="3"/>
      <c r="U29" s="3"/>
      <c r="V29" s="3"/>
    </row>
    <row r="30" spans="1:22">
      <c r="A30" s="217"/>
      <c r="B30" s="196" t="s">
        <v>29</v>
      </c>
      <c r="C30" s="196"/>
      <c r="D30" s="196"/>
      <c r="E30" s="196"/>
      <c r="F30" s="196"/>
      <c r="G30" s="207"/>
      <c r="H30" s="76">
        <v>6.5000000000000002E-2</v>
      </c>
      <c r="I30" s="73" t="s">
        <v>32</v>
      </c>
      <c r="J30" s="81">
        <v>12</v>
      </c>
      <c r="K30" s="82" t="s">
        <v>31</v>
      </c>
      <c r="L30" s="153">
        <v>0</v>
      </c>
      <c r="M30" s="80">
        <f>ROUND(L30*H30*J30,2)</f>
        <v>0</v>
      </c>
      <c r="N30" s="80">
        <f>O30-M30</f>
        <v>0</v>
      </c>
      <c r="O30" s="80">
        <f>ROUND(M30*1.23,2)</f>
        <v>0</v>
      </c>
      <c r="R30" s="3"/>
      <c r="S30" s="3"/>
      <c r="U30" s="3"/>
      <c r="V30" s="3"/>
    </row>
    <row r="31" spans="1:22">
      <c r="A31" s="217"/>
      <c r="B31" s="197" t="s">
        <v>30</v>
      </c>
      <c r="C31" s="196"/>
      <c r="D31" s="196"/>
      <c r="E31" s="196"/>
      <c r="F31" s="196"/>
      <c r="G31" s="207"/>
      <c r="H31" s="72">
        <f>H26</f>
        <v>69.444000000000003</v>
      </c>
      <c r="I31" s="83"/>
      <c r="J31" s="84" t="s">
        <v>12</v>
      </c>
      <c r="K31" s="85"/>
      <c r="L31" s="153">
        <v>0</v>
      </c>
      <c r="M31" s="80">
        <f>ROUND(L31*H31,2)</f>
        <v>0</v>
      </c>
      <c r="N31" s="80">
        <f>O31-M31</f>
        <v>0</v>
      </c>
      <c r="O31" s="80">
        <f>ROUND(M31*1.23,2)</f>
        <v>0</v>
      </c>
      <c r="R31" s="3"/>
      <c r="S31" s="3"/>
      <c r="V31" s="3"/>
    </row>
    <row r="32" spans="1:22" ht="15.75" thickBot="1">
      <c r="A32" s="217"/>
      <c r="B32" s="86" t="s">
        <v>75</v>
      </c>
      <c r="C32" s="87"/>
      <c r="D32" s="87"/>
      <c r="E32" s="87"/>
      <c r="F32" s="88"/>
      <c r="G32" s="207"/>
      <c r="H32" s="89">
        <v>2</v>
      </c>
      <c r="I32" s="73" t="s">
        <v>32</v>
      </c>
      <c r="J32" s="81">
        <v>12</v>
      </c>
      <c r="K32" s="90" t="s">
        <v>31</v>
      </c>
      <c r="L32" s="152">
        <v>0</v>
      </c>
      <c r="M32" s="37">
        <f>ROUND(L32*H32*J32,2)</f>
        <v>0</v>
      </c>
      <c r="N32" s="91">
        <f>O32-M32</f>
        <v>0</v>
      </c>
      <c r="O32" s="91">
        <f>ROUND(M32*1.23,2)</f>
        <v>0</v>
      </c>
      <c r="R32" s="3"/>
      <c r="S32" s="3"/>
    </row>
    <row r="33" spans="1:19" ht="15.75" thickBot="1">
      <c r="A33" s="217"/>
      <c r="B33" s="191" t="s">
        <v>76</v>
      </c>
      <c r="C33" s="195"/>
      <c r="D33" s="195"/>
      <c r="E33" s="195"/>
      <c r="F33" s="198"/>
      <c r="G33" s="92"/>
      <c r="H33" s="93" t="s">
        <v>8</v>
      </c>
      <c r="I33" s="94"/>
      <c r="J33" s="95"/>
      <c r="K33" s="96"/>
      <c r="L33" s="97"/>
      <c r="M33" s="98">
        <f>SUM(M28:M32)</f>
        <v>0</v>
      </c>
      <c r="N33" s="98">
        <f>SUM(N28:N32)</f>
        <v>0</v>
      </c>
      <c r="O33" s="98">
        <f>SUM(O28:O32)</f>
        <v>0</v>
      </c>
      <c r="R33" s="3"/>
      <c r="S33" s="3"/>
    </row>
    <row r="34" spans="1:19" ht="15" customHeight="1" thickBot="1">
      <c r="A34" s="176"/>
      <c r="B34" s="191" t="s">
        <v>7</v>
      </c>
      <c r="C34" s="192"/>
      <c r="D34" s="192"/>
      <c r="E34" s="192"/>
      <c r="F34" s="193"/>
      <c r="G34" s="99"/>
      <c r="H34" s="100"/>
      <c r="I34" s="101"/>
      <c r="J34" s="102"/>
      <c r="K34" s="101"/>
      <c r="L34" s="103"/>
      <c r="M34" s="50">
        <f>M27+M33</f>
        <v>0</v>
      </c>
      <c r="N34" s="50">
        <f>N27+N33</f>
        <v>0</v>
      </c>
      <c r="O34" s="50">
        <f>O27+O33</f>
        <v>0</v>
      </c>
      <c r="R34" s="3"/>
      <c r="S34" s="3"/>
    </row>
    <row r="35" spans="1:19" ht="15" customHeight="1">
      <c r="A35" s="142"/>
      <c r="B35" s="52"/>
      <c r="C35" s="53"/>
      <c r="D35" s="53"/>
      <c r="E35" s="53"/>
      <c r="F35" s="53"/>
      <c r="G35" s="54"/>
      <c r="H35" s="55"/>
      <c r="I35" s="55"/>
      <c r="J35" s="104"/>
      <c r="K35" s="104"/>
      <c r="L35" s="55"/>
      <c r="M35" s="56"/>
      <c r="N35" s="56"/>
      <c r="O35" s="56"/>
      <c r="R35" s="3"/>
      <c r="S35" s="3"/>
    </row>
    <row r="36" spans="1:19" ht="15.75" thickBot="1">
      <c r="A36" s="17"/>
      <c r="B36" s="17"/>
      <c r="C36" s="17"/>
      <c r="D36" s="17"/>
      <c r="E36" s="17"/>
      <c r="F36" s="17"/>
      <c r="G36" s="17"/>
      <c r="H36" s="17"/>
      <c r="I36" s="63"/>
      <c r="J36" s="64"/>
      <c r="K36" s="64"/>
      <c r="L36" s="194" t="s">
        <v>19</v>
      </c>
      <c r="M36" s="194"/>
      <c r="N36" s="194"/>
      <c r="O36" s="194"/>
      <c r="R36" s="3"/>
      <c r="S36" s="3"/>
    </row>
    <row r="37" spans="1:19" s="12" customFormat="1" ht="26.25" thickBot="1">
      <c r="A37" s="105"/>
      <c r="B37" s="105"/>
      <c r="C37" s="105"/>
      <c r="D37" s="105"/>
      <c r="E37" s="105"/>
      <c r="F37" s="105"/>
      <c r="G37" s="105"/>
      <c r="H37" s="132"/>
      <c r="I37" s="105"/>
      <c r="J37" s="105"/>
      <c r="K37" s="199"/>
      <c r="L37" s="200"/>
      <c r="M37" s="106" t="s">
        <v>9</v>
      </c>
      <c r="N37" s="106" t="s">
        <v>10</v>
      </c>
      <c r="O37" s="106" t="s">
        <v>45</v>
      </c>
    </row>
    <row r="38" spans="1:19" ht="15.75" customHeight="1" thickBot="1">
      <c r="A38" s="17"/>
      <c r="B38" s="17"/>
      <c r="C38" s="17"/>
      <c r="D38" s="17"/>
      <c r="E38" s="17"/>
      <c r="F38" s="17"/>
      <c r="G38" s="17"/>
      <c r="H38" s="17"/>
      <c r="I38" s="63"/>
      <c r="J38" s="64"/>
      <c r="K38" s="201" t="s">
        <v>14</v>
      </c>
      <c r="L38" s="202"/>
      <c r="M38" s="123">
        <f>M25</f>
        <v>0</v>
      </c>
      <c r="N38" s="123">
        <f>N25</f>
        <v>0</v>
      </c>
      <c r="O38" s="123">
        <f>O25</f>
        <v>0</v>
      </c>
    </row>
    <row r="39" spans="1:19" ht="15.75" customHeight="1" thickBot="1">
      <c r="A39" s="17"/>
      <c r="B39" s="17"/>
      <c r="C39" s="17"/>
      <c r="D39" s="17"/>
      <c r="E39" s="17"/>
      <c r="F39" s="17"/>
      <c r="G39" s="17"/>
      <c r="H39" s="17"/>
      <c r="I39" s="63"/>
      <c r="J39" s="64"/>
      <c r="K39" s="201" t="s">
        <v>65</v>
      </c>
      <c r="L39" s="202"/>
      <c r="M39" s="124">
        <f>M34</f>
        <v>0</v>
      </c>
      <c r="N39" s="124">
        <f>N34</f>
        <v>0</v>
      </c>
      <c r="O39" s="124">
        <f>O34</f>
        <v>0</v>
      </c>
    </row>
    <row r="40" spans="1:19" ht="15.75" thickBot="1">
      <c r="A40" s="17"/>
      <c r="B40" s="17"/>
      <c r="C40" s="17"/>
      <c r="D40" s="17"/>
      <c r="E40" s="17"/>
      <c r="F40" s="17"/>
      <c r="G40" s="17"/>
      <c r="H40" s="17"/>
      <c r="I40" s="63"/>
      <c r="J40" s="64"/>
      <c r="K40" s="209" t="s">
        <v>11</v>
      </c>
      <c r="L40" s="210"/>
      <c r="M40" s="108">
        <f>SUM(M38:M39)</f>
        <v>0</v>
      </c>
      <c r="N40" s="108">
        <f>SUM(N38:N39)</f>
        <v>0</v>
      </c>
      <c r="O40" s="108">
        <f>SUM(O38:O39)</f>
        <v>0</v>
      </c>
    </row>
    <row r="41" spans="1:19" s="4" customFormat="1" ht="15" customHeight="1">
      <c r="A41" s="142"/>
      <c r="B41" s="52"/>
      <c r="C41" s="53"/>
      <c r="D41" s="53"/>
      <c r="E41" s="53"/>
      <c r="F41" s="53"/>
      <c r="G41" s="54"/>
      <c r="H41" s="55"/>
      <c r="I41" s="55"/>
      <c r="J41" s="55"/>
      <c r="K41" s="56"/>
      <c r="L41" s="56"/>
      <c r="M41" s="56"/>
      <c r="N41" s="53"/>
      <c r="O41" s="53"/>
      <c r="P41" s="7"/>
      <c r="Q41" s="7"/>
    </row>
    <row r="42" spans="1:19" s="4" customFormat="1" ht="15" customHeight="1">
      <c r="A42" s="142"/>
      <c r="B42" s="52"/>
      <c r="C42" s="53"/>
      <c r="D42" s="53"/>
      <c r="E42" s="53"/>
      <c r="F42" s="53"/>
      <c r="G42" s="54"/>
      <c r="H42" s="55"/>
      <c r="I42" s="55"/>
      <c r="J42" s="55"/>
      <c r="K42" s="56"/>
      <c r="L42" s="56"/>
      <c r="M42" s="56"/>
      <c r="N42" s="53"/>
      <c r="O42" s="53"/>
      <c r="P42" s="7"/>
      <c r="Q42" s="7"/>
    </row>
    <row r="43" spans="1:19" s="4" customFormat="1" ht="15" customHeight="1">
      <c r="A43" s="142"/>
      <c r="B43" s="52"/>
      <c r="C43" s="53"/>
      <c r="D43" s="53"/>
      <c r="E43" s="53"/>
      <c r="F43" s="53"/>
      <c r="G43" s="54"/>
      <c r="H43" s="55"/>
      <c r="I43" s="55"/>
      <c r="J43" s="55"/>
      <c r="K43" s="56"/>
      <c r="L43" s="56"/>
      <c r="M43" s="56"/>
      <c r="N43" s="53"/>
      <c r="O43" s="53"/>
      <c r="P43" s="7"/>
      <c r="Q43" s="7"/>
    </row>
    <row r="44" spans="1:19" s="4" customFormat="1" ht="15" customHeight="1">
      <c r="A44" s="142"/>
      <c r="B44" s="52"/>
      <c r="C44" s="53"/>
      <c r="D44" s="53"/>
      <c r="E44" s="53"/>
      <c r="F44" s="53"/>
      <c r="G44" s="54"/>
      <c r="H44" s="55"/>
      <c r="I44" s="55"/>
      <c r="J44" s="55"/>
      <c r="K44" s="56"/>
      <c r="L44" s="56"/>
      <c r="M44" s="56"/>
      <c r="N44" s="53"/>
      <c r="O44" s="53"/>
      <c r="P44" s="7"/>
      <c r="Q44" s="7"/>
    </row>
    <row r="45" spans="1:19" s="4" customFormat="1" ht="15" customHeight="1">
      <c r="A45" s="142"/>
      <c r="B45" s="52"/>
      <c r="C45" s="53"/>
      <c r="D45" s="53"/>
      <c r="E45" s="53"/>
      <c r="F45" s="53"/>
      <c r="G45" s="54"/>
      <c r="H45" s="55"/>
      <c r="I45" s="55"/>
      <c r="J45" s="55"/>
      <c r="K45" s="56"/>
      <c r="L45" s="56"/>
      <c r="M45" s="56"/>
      <c r="N45" s="53"/>
      <c r="O45" s="53"/>
      <c r="P45" s="7"/>
      <c r="Q45" s="7"/>
    </row>
    <row r="46" spans="1:19" s="10" customFormat="1" ht="15" customHeight="1">
      <c r="A46" s="52"/>
      <c r="B46" s="187" t="s">
        <v>41</v>
      </c>
      <c r="C46" s="187"/>
      <c r="D46" s="187"/>
      <c r="E46" s="57"/>
      <c r="F46" s="57"/>
      <c r="G46" s="54"/>
      <c r="H46" s="55"/>
      <c r="I46" s="57"/>
      <c r="J46" s="57"/>
      <c r="K46" s="57"/>
      <c r="L46" s="188" t="s">
        <v>47</v>
      </c>
      <c r="M46" s="188"/>
      <c r="N46" s="188"/>
      <c r="O46" s="137"/>
      <c r="Q46" s="11"/>
    </row>
    <row r="47" spans="1:19" s="8" customFormat="1" ht="15" customHeight="1">
      <c r="A47" s="58"/>
      <c r="B47" s="58"/>
      <c r="C47" s="59" t="s">
        <v>42</v>
      </c>
      <c r="D47" s="60"/>
      <c r="E47" s="60"/>
      <c r="F47" s="60"/>
      <c r="G47" s="61"/>
      <c r="H47" s="62"/>
      <c r="I47" s="60"/>
      <c r="J47" s="60"/>
      <c r="K47" s="60"/>
      <c r="L47" s="62"/>
      <c r="M47" s="59" t="s">
        <v>43</v>
      </c>
      <c r="N47" s="60"/>
      <c r="O47" s="21"/>
      <c r="Q47" s="9"/>
    </row>
    <row r="48" spans="1:19">
      <c r="A48" s="17"/>
      <c r="B48" s="17"/>
      <c r="C48" s="17"/>
      <c r="D48" s="17"/>
      <c r="E48" s="17"/>
      <c r="F48" s="17"/>
      <c r="G48" s="17"/>
      <c r="H48" s="17"/>
      <c r="I48" s="63"/>
      <c r="J48" s="64"/>
      <c r="K48" s="64"/>
      <c r="L48" s="17"/>
      <c r="M48" s="17"/>
      <c r="N48" s="17"/>
      <c r="O48" s="17"/>
    </row>
    <row r="49" spans="1:15">
      <c r="A49" s="17"/>
      <c r="B49" s="17"/>
      <c r="C49" s="17"/>
      <c r="D49" s="17"/>
      <c r="E49" s="17"/>
      <c r="F49" s="17"/>
      <c r="G49" s="17"/>
      <c r="H49" s="17"/>
      <c r="I49" s="63"/>
      <c r="J49" s="64"/>
      <c r="K49" s="64"/>
      <c r="L49" s="17"/>
      <c r="M49" s="17"/>
      <c r="N49" s="17"/>
      <c r="O49" s="17"/>
    </row>
  </sheetData>
  <sheetProtection algorithmName="SHA-512" hashValue="AqIUHNVyTMhoQFG+50RpJ2PE1q/S/F75809aov9b7Yd2TUfWys0PsZIBd0aYehYcRFjoxpzcJnelfjgq8lEsbw==" saltValue="U6JbkmQsmyExJN/5uOKQlg==" spinCount="100000" sheet="1" objects="1" scenarios="1"/>
  <mergeCells count="36">
    <mergeCell ref="B1:D1"/>
    <mergeCell ref="A12:C12"/>
    <mergeCell ref="D13:K13"/>
    <mergeCell ref="A15:A16"/>
    <mergeCell ref="B15:F16"/>
    <mergeCell ref="G15:G16"/>
    <mergeCell ref="H15:K16"/>
    <mergeCell ref="B3:O3"/>
    <mergeCell ref="A6:D11"/>
    <mergeCell ref="K39:L39"/>
    <mergeCell ref="A17:A25"/>
    <mergeCell ref="B17:F17"/>
    <mergeCell ref="B18:F18"/>
    <mergeCell ref="B19:F19"/>
    <mergeCell ref="G19:G23"/>
    <mergeCell ref="B20:F20"/>
    <mergeCell ref="B21:F21"/>
    <mergeCell ref="B22:F22"/>
    <mergeCell ref="B24:F24"/>
    <mergeCell ref="B25:F25"/>
    <mergeCell ref="K40:L40"/>
    <mergeCell ref="B46:D46"/>
    <mergeCell ref="L46:N46"/>
    <mergeCell ref="A26:A34"/>
    <mergeCell ref="B26:F26"/>
    <mergeCell ref="B27:F27"/>
    <mergeCell ref="B28:F28"/>
    <mergeCell ref="G28:G32"/>
    <mergeCell ref="B29:F29"/>
    <mergeCell ref="B30:F30"/>
    <mergeCell ref="B31:F31"/>
    <mergeCell ref="B33:F33"/>
    <mergeCell ref="B34:F34"/>
    <mergeCell ref="L36:O36"/>
    <mergeCell ref="K37:L37"/>
    <mergeCell ref="K38:L38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77" t="s">
        <v>113</v>
      </c>
      <c r="C1" s="177"/>
      <c r="D1" s="177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8"/>
      <c r="C2" s="158"/>
      <c r="D2" s="158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7">
        <v>22</v>
      </c>
      <c r="B3" s="182" t="s">
        <v>58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0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8"/>
      <c r="L5" s="138"/>
      <c r="M5" s="138"/>
    </row>
    <row r="6" spans="1:20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0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0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0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0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0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0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38"/>
      <c r="L12" s="138"/>
      <c r="M12" s="138"/>
    </row>
    <row r="13" spans="1:20" s="2" customFormat="1" ht="15" customHeight="1">
      <c r="A13" s="22"/>
      <c r="B13" s="22"/>
      <c r="C13" s="22"/>
      <c r="D13" s="219" t="s">
        <v>60</v>
      </c>
      <c r="E13" s="219"/>
      <c r="F13" s="219"/>
      <c r="G13" s="219"/>
      <c r="H13" s="219"/>
      <c r="I13" s="219"/>
      <c r="J13" s="219"/>
      <c r="K13" s="219"/>
      <c r="L13" s="138"/>
      <c r="M13" s="138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75" t="s">
        <v>0</v>
      </c>
      <c r="B15" s="178" t="s">
        <v>34</v>
      </c>
      <c r="C15" s="178"/>
      <c r="D15" s="178"/>
      <c r="E15" s="178"/>
      <c r="F15" s="178"/>
      <c r="G15" s="175" t="s">
        <v>2</v>
      </c>
      <c r="H15" s="183" t="s">
        <v>3</v>
      </c>
      <c r="I15" s="184"/>
      <c r="J15" s="139" t="s">
        <v>4</v>
      </c>
      <c r="K15" s="139" t="s">
        <v>90</v>
      </c>
      <c r="L15" s="139" t="s">
        <v>91</v>
      </c>
      <c r="M15" s="139" t="s">
        <v>5</v>
      </c>
      <c r="P15" s="3"/>
      <c r="Q15" s="3"/>
      <c r="S15" s="3"/>
      <c r="T15" s="3"/>
    </row>
    <row r="16" spans="1:20" ht="15.75" thickBot="1">
      <c r="A16" s="176"/>
      <c r="B16" s="179"/>
      <c r="C16" s="179"/>
      <c r="D16" s="179"/>
      <c r="E16" s="179"/>
      <c r="F16" s="179"/>
      <c r="G16" s="176"/>
      <c r="H16" s="185"/>
      <c r="I16" s="186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71" t="s">
        <v>15</v>
      </c>
      <c r="C17" s="172"/>
      <c r="D17" s="172"/>
      <c r="E17" s="172"/>
      <c r="F17" s="172"/>
      <c r="G17" s="26" t="s">
        <v>20</v>
      </c>
      <c r="H17" s="109">
        <v>35.462000000000003</v>
      </c>
      <c r="I17" s="28" t="s">
        <v>12</v>
      </c>
      <c r="J17" s="149">
        <v>0</v>
      </c>
      <c r="K17" s="29">
        <f t="shared" ref="K17:K31" si="0">ROUND(J17*H17,2)</f>
        <v>0</v>
      </c>
      <c r="L17" s="29">
        <f t="shared" ref="L17:L31" si="1">M17-K17</f>
        <v>0</v>
      </c>
      <c r="M17" s="29">
        <f t="shared" ref="M17:M31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33</v>
      </c>
      <c r="B18" s="171" t="s">
        <v>15</v>
      </c>
      <c r="C18" s="172"/>
      <c r="D18" s="172"/>
      <c r="E18" s="172"/>
      <c r="F18" s="172"/>
      <c r="G18" s="26" t="s">
        <v>20</v>
      </c>
      <c r="H18" s="109">
        <v>1673.1770000000001</v>
      </c>
      <c r="I18" s="28" t="s">
        <v>12</v>
      </c>
      <c r="J18" s="149">
        <v>0</v>
      </c>
      <c r="K18" s="29">
        <f t="shared" si="0"/>
        <v>0</v>
      </c>
      <c r="L18" s="29">
        <f t="shared" si="1"/>
        <v>0</v>
      </c>
      <c r="M18" s="29">
        <f t="shared" si="2"/>
        <v>0</v>
      </c>
      <c r="P18" s="3"/>
      <c r="Q18" s="3"/>
      <c r="S18" s="3"/>
      <c r="T18" s="3"/>
    </row>
    <row r="19" spans="1:20" ht="15" customHeight="1">
      <c r="A19" s="175" t="s">
        <v>26</v>
      </c>
      <c r="B19" s="173" t="s">
        <v>15</v>
      </c>
      <c r="C19" s="174"/>
      <c r="D19" s="174"/>
      <c r="E19" s="174"/>
      <c r="F19" s="174"/>
      <c r="G19" s="30" t="s">
        <v>18</v>
      </c>
      <c r="H19" s="110">
        <v>49</v>
      </c>
      <c r="I19" s="32" t="s">
        <v>12</v>
      </c>
      <c r="J19" s="150">
        <v>0</v>
      </c>
      <c r="K19" s="33">
        <f t="shared" si="0"/>
        <v>0</v>
      </c>
      <c r="L19" s="33">
        <f t="shared" si="1"/>
        <v>0</v>
      </c>
      <c r="M19" s="33">
        <f t="shared" si="2"/>
        <v>0</v>
      </c>
      <c r="P19" s="3"/>
      <c r="Q19" s="3"/>
      <c r="S19" s="3"/>
      <c r="T19" s="3"/>
    </row>
    <row r="20" spans="1:20" ht="15" customHeight="1" thickBot="1">
      <c r="A20" s="176"/>
      <c r="B20" s="167" t="s">
        <v>16</v>
      </c>
      <c r="C20" s="168"/>
      <c r="D20" s="168"/>
      <c r="E20" s="168"/>
      <c r="F20" s="168"/>
      <c r="G20" s="34" t="s">
        <v>17</v>
      </c>
      <c r="H20" s="111">
        <v>54.834000000000003</v>
      </c>
      <c r="I20" s="36" t="s">
        <v>12</v>
      </c>
      <c r="J20" s="151">
        <v>0</v>
      </c>
      <c r="K20" s="37">
        <f t="shared" si="0"/>
        <v>0</v>
      </c>
      <c r="L20" s="37">
        <f t="shared" si="1"/>
        <v>0</v>
      </c>
      <c r="M20" s="37">
        <f t="shared" si="2"/>
        <v>0</v>
      </c>
      <c r="P20" s="3"/>
      <c r="Q20" s="3"/>
      <c r="S20" s="3"/>
      <c r="T20" s="3"/>
    </row>
    <row r="21" spans="1:20" ht="15" customHeight="1">
      <c r="A21" s="175" t="s">
        <v>89</v>
      </c>
      <c r="B21" s="173" t="s">
        <v>15</v>
      </c>
      <c r="C21" s="174"/>
      <c r="D21" s="174"/>
      <c r="E21" s="174"/>
      <c r="F21" s="174"/>
      <c r="G21" s="30" t="s">
        <v>74</v>
      </c>
      <c r="H21" s="110">
        <v>223.13700000000003</v>
      </c>
      <c r="I21" s="32" t="s">
        <v>12</v>
      </c>
      <c r="J21" s="150">
        <v>0</v>
      </c>
      <c r="K21" s="33">
        <f>ROUND(J21*H21,2)</f>
        <v>0</v>
      </c>
      <c r="L21" s="33">
        <f t="shared" si="1"/>
        <v>0</v>
      </c>
      <c r="M21" s="33">
        <f>ROUND(K21*1.23,2)</f>
        <v>0</v>
      </c>
      <c r="P21" s="3"/>
      <c r="Q21" s="3"/>
      <c r="S21" s="3"/>
      <c r="T21" s="3"/>
    </row>
    <row r="22" spans="1:20" ht="15" customHeight="1">
      <c r="A22" s="217"/>
      <c r="B22" s="189" t="s">
        <v>16</v>
      </c>
      <c r="C22" s="190"/>
      <c r="D22" s="190"/>
      <c r="E22" s="190"/>
      <c r="F22" s="190"/>
      <c r="G22" s="39" t="s">
        <v>71</v>
      </c>
      <c r="H22" s="112">
        <v>161.68200000000002</v>
      </c>
      <c r="I22" s="41" t="s">
        <v>12</v>
      </c>
      <c r="J22" s="152">
        <v>0</v>
      </c>
      <c r="K22" s="42">
        <f>ROUND(J22*H22,2)</f>
        <v>0</v>
      </c>
      <c r="L22" s="42">
        <f t="shared" si="1"/>
        <v>0</v>
      </c>
      <c r="M22" s="42">
        <f>ROUND(K22*1.23,2)</f>
        <v>0</v>
      </c>
      <c r="P22" s="3"/>
      <c r="Q22" s="3"/>
      <c r="S22" s="3"/>
      <c r="T22" s="3"/>
    </row>
    <row r="23" spans="1:20" ht="15" customHeight="1" thickBot="1">
      <c r="A23" s="176"/>
      <c r="B23" s="233" t="s">
        <v>70</v>
      </c>
      <c r="C23" s="234"/>
      <c r="D23" s="234"/>
      <c r="E23" s="234"/>
      <c r="F23" s="234"/>
      <c r="G23" s="115" t="s">
        <v>72</v>
      </c>
      <c r="H23" s="125">
        <v>907.88700000000006</v>
      </c>
      <c r="I23" s="126" t="s">
        <v>12</v>
      </c>
      <c r="J23" s="156">
        <v>0</v>
      </c>
      <c r="K23" s="91">
        <f>ROUND(J23*H23,2)</f>
        <v>0</v>
      </c>
      <c r="L23" s="91">
        <f t="shared" si="1"/>
        <v>0</v>
      </c>
      <c r="M23" s="91">
        <f>ROUND(K23*1.23,2)</f>
        <v>0</v>
      </c>
      <c r="P23" s="3"/>
      <c r="Q23" s="3"/>
      <c r="S23" s="3"/>
      <c r="T23" s="3"/>
    </row>
    <row r="24" spans="1:20" ht="15" customHeight="1" thickBot="1">
      <c r="A24" s="25" t="s">
        <v>24</v>
      </c>
      <c r="B24" s="171" t="s">
        <v>15</v>
      </c>
      <c r="C24" s="172"/>
      <c r="D24" s="172"/>
      <c r="E24" s="172"/>
      <c r="F24" s="172"/>
      <c r="G24" s="26" t="s">
        <v>20</v>
      </c>
      <c r="H24" s="109">
        <v>796.12300000000005</v>
      </c>
      <c r="I24" s="28" t="s">
        <v>12</v>
      </c>
      <c r="J24" s="149">
        <v>0</v>
      </c>
      <c r="K24" s="29">
        <f t="shared" si="0"/>
        <v>0</v>
      </c>
      <c r="L24" s="29">
        <f t="shared" si="1"/>
        <v>0</v>
      </c>
      <c r="M24" s="29">
        <f t="shared" si="2"/>
        <v>0</v>
      </c>
      <c r="P24" s="3"/>
      <c r="Q24" s="3"/>
      <c r="S24" s="3"/>
      <c r="T24" s="3"/>
    </row>
    <row r="25" spans="1:20" ht="15" customHeight="1">
      <c r="A25" s="175" t="s">
        <v>35</v>
      </c>
      <c r="B25" s="173" t="s">
        <v>15</v>
      </c>
      <c r="C25" s="174"/>
      <c r="D25" s="174"/>
      <c r="E25" s="174"/>
      <c r="F25" s="174"/>
      <c r="G25" s="30" t="s">
        <v>18</v>
      </c>
      <c r="H25" s="110">
        <v>51.021999999999998</v>
      </c>
      <c r="I25" s="32" t="s">
        <v>12</v>
      </c>
      <c r="J25" s="150">
        <v>0</v>
      </c>
      <c r="K25" s="33">
        <f t="shared" si="0"/>
        <v>0</v>
      </c>
      <c r="L25" s="33">
        <f t="shared" si="1"/>
        <v>0</v>
      </c>
      <c r="M25" s="33">
        <f t="shared" si="2"/>
        <v>0</v>
      </c>
      <c r="P25" s="3"/>
      <c r="Q25" s="3"/>
      <c r="S25" s="3"/>
      <c r="T25" s="3"/>
    </row>
    <row r="26" spans="1:20" ht="15" customHeight="1" thickBot="1">
      <c r="A26" s="176"/>
      <c r="B26" s="167" t="s">
        <v>16</v>
      </c>
      <c r="C26" s="168"/>
      <c r="D26" s="168"/>
      <c r="E26" s="168"/>
      <c r="F26" s="168"/>
      <c r="G26" s="34" t="s">
        <v>17</v>
      </c>
      <c r="H26" s="111">
        <v>52.981999999999999</v>
      </c>
      <c r="I26" s="36" t="s">
        <v>12</v>
      </c>
      <c r="J26" s="151">
        <v>0</v>
      </c>
      <c r="K26" s="37">
        <f t="shared" si="0"/>
        <v>0</v>
      </c>
      <c r="L26" s="37">
        <f t="shared" si="1"/>
        <v>0</v>
      </c>
      <c r="M26" s="37">
        <f t="shared" si="2"/>
        <v>0</v>
      </c>
      <c r="P26" s="3"/>
      <c r="Q26" s="3"/>
      <c r="S26" s="3"/>
      <c r="T26" s="3"/>
    </row>
    <row r="27" spans="1:20" ht="15" customHeight="1" thickBot="1">
      <c r="A27" s="141" t="s">
        <v>25</v>
      </c>
      <c r="B27" s="189" t="s">
        <v>15</v>
      </c>
      <c r="C27" s="190"/>
      <c r="D27" s="190"/>
      <c r="E27" s="190"/>
      <c r="F27" s="190"/>
      <c r="G27" s="39" t="s">
        <v>20</v>
      </c>
      <c r="H27" s="112">
        <v>5995.6960000000008</v>
      </c>
      <c r="I27" s="41" t="s">
        <v>12</v>
      </c>
      <c r="J27" s="152">
        <v>0</v>
      </c>
      <c r="K27" s="42">
        <f t="shared" si="0"/>
        <v>0</v>
      </c>
      <c r="L27" s="42">
        <f t="shared" si="1"/>
        <v>0</v>
      </c>
      <c r="M27" s="42">
        <f t="shared" si="2"/>
        <v>0</v>
      </c>
      <c r="P27" s="3"/>
      <c r="Q27" s="3"/>
      <c r="S27" s="3"/>
      <c r="T27" s="3"/>
    </row>
    <row r="28" spans="1:20" ht="15" customHeight="1">
      <c r="A28" s="175" t="s">
        <v>94</v>
      </c>
      <c r="B28" s="173" t="s">
        <v>15</v>
      </c>
      <c r="C28" s="174"/>
      <c r="D28" s="174"/>
      <c r="E28" s="174"/>
      <c r="F28" s="174"/>
      <c r="G28" s="30" t="s">
        <v>18</v>
      </c>
      <c r="H28" s="110">
        <v>245</v>
      </c>
      <c r="I28" s="32" t="s">
        <v>12</v>
      </c>
      <c r="J28" s="150">
        <v>0</v>
      </c>
      <c r="K28" s="33">
        <f>ROUND(J28*H28,2)</f>
        <v>0</v>
      </c>
      <c r="L28" s="33">
        <f t="shared" si="1"/>
        <v>0</v>
      </c>
      <c r="M28" s="33">
        <f>ROUND(K28*1.23,2)</f>
        <v>0</v>
      </c>
      <c r="P28" s="3"/>
      <c r="Q28" s="3"/>
      <c r="S28" s="3"/>
      <c r="T28" s="3"/>
    </row>
    <row r="29" spans="1:20" ht="15" customHeight="1" thickBot="1">
      <c r="A29" s="176"/>
      <c r="B29" s="167" t="s">
        <v>16</v>
      </c>
      <c r="C29" s="168"/>
      <c r="D29" s="168"/>
      <c r="E29" s="168"/>
      <c r="F29" s="168"/>
      <c r="G29" s="34" t="s">
        <v>17</v>
      </c>
      <c r="H29" s="111">
        <v>246.167</v>
      </c>
      <c r="I29" s="36" t="s">
        <v>12</v>
      </c>
      <c r="J29" s="151">
        <v>0</v>
      </c>
      <c r="K29" s="37">
        <f>ROUND(J29*H29,2)</f>
        <v>0</v>
      </c>
      <c r="L29" s="37">
        <f t="shared" si="1"/>
        <v>0</v>
      </c>
      <c r="M29" s="37">
        <f>ROUND(K29*1.23,2)</f>
        <v>0</v>
      </c>
      <c r="P29" s="3"/>
      <c r="Q29" s="3"/>
      <c r="S29" s="3"/>
      <c r="T29" s="3"/>
    </row>
    <row r="30" spans="1:20" ht="15" customHeight="1" thickBot="1">
      <c r="A30" s="25" t="s">
        <v>37</v>
      </c>
      <c r="B30" s="171" t="s">
        <v>15</v>
      </c>
      <c r="C30" s="172"/>
      <c r="D30" s="172"/>
      <c r="E30" s="172"/>
      <c r="F30" s="172"/>
      <c r="G30" s="26" t="s">
        <v>20</v>
      </c>
      <c r="H30" s="109">
        <v>7.5729999999999995</v>
      </c>
      <c r="I30" s="28" t="s">
        <v>12</v>
      </c>
      <c r="J30" s="149">
        <v>0</v>
      </c>
      <c r="K30" s="29">
        <f t="shared" si="0"/>
        <v>0</v>
      </c>
      <c r="L30" s="29">
        <f t="shared" si="1"/>
        <v>0</v>
      </c>
      <c r="M30" s="29">
        <f t="shared" si="2"/>
        <v>0</v>
      </c>
      <c r="P30" s="3"/>
      <c r="Q30" s="3"/>
      <c r="S30" s="3"/>
      <c r="T30" s="3"/>
    </row>
    <row r="31" spans="1:20" ht="15" customHeight="1" thickBot="1">
      <c r="A31" s="25" t="s">
        <v>13</v>
      </c>
      <c r="B31" s="171" t="s">
        <v>15</v>
      </c>
      <c r="C31" s="172"/>
      <c r="D31" s="172"/>
      <c r="E31" s="172"/>
      <c r="F31" s="172"/>
      <c r="G31" s="26" t="s">
        <v>20</v>
      </c>
      <c r="H31" s="109">
        <v>4.5669999999999993</v>
      </c>
      <c r="I31" s="28" t="s">
        <v>12</v>
      </c>
      <c r="J31" s="149">
        <v>0</v>
      </c>
      <c r="K31" s="29">
        <f t="shared" si="0"/>
        <v>0</v>
      </c>
      <c r="L31" s="29">
        <f t="shared" si="1"/>
        <v>0</v>
      </c>
      <c r="M31" s="29">
        <f t="shared" si="2"/>
        <v>0</v>
      </c>
      <c r="P31" s="3"/>
      <c r="Q31" s="3"/>
      <c r="S31" s="3"/>
      <c r="T31" s="3"/>
    </row>
    <row r="32" spans="1:20" ht="15" customHeight="1" thickBot="1">
      <c r="A32" s="43"/>
      <c r="B32" s="135"/>
      <c r="C32" s="45"/>
      <c r="D32" s="45"/>
      <c r="E32" s="45"/>
      <c r="F32" s="45"/>
      <c r="G32" s="46" t="s">
        <v>38</v>
      </c>
      <c r="H32" s="47">
        <f>SUM(H17:H31)</f>
        <v>10504.308999999999</v>
      </c>
      <c r="I32" s="48" t="s">
        <v>12</v>
      </c>
      <c r="J32" s="49" t="s">
        <v>39</v>
      </c>
      <c r="K32" s="50">
        <f>SUM(K17:K31)</f>
        <v>0</v>
      </c>
      <c r="L32" s="50">
        <f>SUM(L17:L31)</f>
        <v>0</v>
      </c>
      <c r="M32" s="50">
        <f>SUM(M17:M31)</f>
        <v>0</v>
      </c>
      <c r="P32" s="3"/>
      <c r="Q32" s="3"/>
    </row>
    <row r="33" spans="1:17" s="4" customFormat="1" ht="15" customHeight="1">
      <c r="A33" s="142"/>
      <c r="B33" s="52"/>
      <c r="C33" s="53"/>
      <c r="D33" s="53"/>
      <c r="E33" s="53"/>
      <c r="F33" s="53"/>
      <c r="G33" s="54"/>
      <c r="H33" s="55"/>
      <c r="I33" s="55"/>
      <c r="J33" s="55"/>
      <c r="K33" s="56"/>
      <c r="L33" s="56"/>
      <c r="M33" s="56"/>
      <c r="P33" s="7"/>
      <c r="Q33" s="7"/>
    </row>
    <row r="34" spans="1:17" s="4" customFormat="1" ht="15" customHeight="1">
      <c r="A34" s="142"/>
      <c r="B34" s="52"/>
      <c r="C34" s="53"/>
      <c r="D34" s="53"/>
      <c r="E34" s="53"/>
      <c r="F34" s="53"/>
      <c r="G34" s="54"/>
      <c r="H34" s="55"/>
      <c r="I34" s="55"/>
      <c r="J34" s="55"/>
      <c r="K34" s="56"/>
      <c r="L34" s="56"/>
      <c r="M34" s="56"/>
      <c r="P34" s="7"/>
      <c r="Q34" s="7"/>
    </row>
    <row r="35" spans="1:17" s="4" customFormat="1" ht="15" customHeight="1">
      <c r="A35" s="142"/>
      <c r="B35" s="52"/>
      <c r="C35" s="53"/>
      <c r="D35" s="53"/>
      <c r="E35" s="53"/>
      <c r="F35" s="53"/>
      <c r="G35" s="54"/>
      <c r="H35" s="55"/>
      <c r="I35" s="55"/>
      <c r="J35" s="55"/>
      <c r="K35" s="56"/>
      <c r="L35" s="56"/>
      <c r="M35" s="56"/>
      <c r="P35" s="7"/>
      <c r="Q35" s="7"/>
    </row>
    <row r="36" spans="1:17" s="4" customFormat="1" ht="15" customHeight="1">
      <c r="A36" s="142"/>
      <c r="B36" s="52"/>
      <c r="C36" s="53"/>
      <c r="D36" s="53"/>
      <c r="E36" s="53"/>
      <c r="F36" s="53"/>
      <c r="G36" s="54"/>
      <c r="H36" s="55"/>
      <c r="I36" s="55"/>
      <c r="J36" s="55"/>
      <c r="K36" s="56"/>
      <c r="L36" s="56"/>
      <c r="M36" s="56"/>
      <c r="P36" s="7"/>
      <c r="Q36" s="7"/>
    </row>
    <row r="37" spans="1:17" s="4" customFormat="1" ht="15" customHeight="1">
      <c r="A37" s="142"/>
      <c r="B37" s="52"/>
      <c r="C37" s="53"/>
      <c r="D37" s="53"/>
      <c r="E37" s="53"/>
      <c r="F37" s="53"/>
      <c r="G37" s="54"/>
      <c r="H37" s="55"/>
      <c r="I37" s="55"/>
      <c r="J37" s="55"/>
      <c r="K37" s="56"/>
      <c r="L37" s="56"/>
      <c r="M37" s="56"/>
      <c r="P37" s="7"/>
      <c r="Q37" s="7"/>
    </row>
    <row r="38" spans="1:17" s="10" customFormat="1" ht="15" customHeight="1">
      <c r="A38" s="52"/>
      <c r="B38" s="187" t="s">
        <v>41</v>
      </c>
      <c r="C38" s="187"/>
      <c r="D38" s="187"/>
      <c r="E38" s="57"/>
      <c r="F38" s="57"/>
      <c r="G38" s="54"/>
      <c r="H38" s="55"/>
      <c r="I38" s="55"/>
      <c r="J38" s="188" t="s">
        <v>40</v>
      </c>
      <c r="K38" s="188"/>
      <c r="L38" s="188"/>
      <c r="M38" s="56"/>
      <c r="P38" s="11"/>
      <c r="Q38" s="11"/>
    </row>
    <row r="39" spans="1:17" s="8" customFormat="1" ht="15" customHeight="1">
      <c r="A39" s="58"/>
      <c r="B39" s="58"/>
      <c r="C39" s="59" t="s">
        <v>42</v>
      </c>
      <c r="D39" s="60"/>
      <c r="E39" s="60"/>
      <c r="F39" s="60"/>
      <c r="G39" s="61"/>
      <c r="H39" s="62"/>
      <c r="I39" s="62"/>
      <c r="J39" s="62"/>
      <c r="K39" s="59" t="s">
        <v>43</v>
      </c>
      <c r="L39" s="21"/>
      <c r="M39" s="21"/>
      <c r="P39" s="9"/>
      <c r="Q39" s="9"/>
    </row>
    <row r="40" spans="1:17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</sheetData>
  <sheetProtection algorithmName="SHA-512" hashValue="g8W7e5WEfnJ/xN7kGLULXrBXhj7kJqHj8x7hsRaimWqZ8h8g3cCXLukjGIwZ8sQK5z25/3ZGoQscp1bTNux/3g==" saltValue="wZVD/ZSdPhqnFSvfiGU11A==" spinCount="100000" sheet="1" objects="1" scenarios="1"/>
  <mergeCells count="30">
    <mergeCell ref="B1:D1"/>
    <mergeCell ref="A12:C12"/>
    <mergeCell ref="D13:K13"/>
    <mergeCell ref="A15:A16"/>
    <mergeCell ref="B15:F16"/>
    <mergeCell ref="G15:G16"/>
    <mergeCell ref="H15:I16"/>
    <mergeCell ref="A6:D11"/>
    <mergeCell ref="A19:A20"/>
    <mergeCell ref="B19:F19"/>
    <mergeCell ref="B20:F20"/>
    <mergeCell ref="A21:A23"/>
    <mergeCell ref="B21:F21"/>
    <mergeCell ref="B22:F22"/>
    <mergeCell ref="B23:F23"/>
    <mergeCell ref="A28:A29"/>
    <mergeCell ref="B28:F28"/>
    <mergeCell ref="B29:F29"/>
    <mergeCell ref="B24:F24"/>
    <mergeCell ref="A25:A26"/>
    <mergeCell ref="B25:F25"/>
    <mergeCell ref="B26:F26"/>
    <mergeCell ref="B38:D38"/>
    <mergeCell ref="J38:L38"/>
    <mergeCell ref="B31:F31"/>
    <mergeCell ref="B3:M3"/>
    <mergeCell ref="B30:F30"/>
    <mergeCell ref="B27:F27"/>
    <mergeCell ref="B17:F17"/>
    <mergeCell ref="B18:F18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77" t="s">
        <v>113</v>
      </c>
      <c r="C1" s="177"/>
      <c r="D1" s="177"/>
      <c r="E1" s="17"/>
      <c r="F1" s="17"/>
      <c r="G1" s="17"/>
      <c r="H1" s="17"/>
      <c r="I1" s="63"/>
      <c r="J1" s="64"/>
      <c r="K1" s="64"/>
      <c r="L1" s="17"/>
      <c r="M1" s="17"/>
      <c r="N1" s="17"/>
      <c r="O1" s="17"/>
    </row>
    <row r="2" spans="1:22" ht="16.5" thickBot="1">
      <c r="A2" s="16"/>
      <c r="B2" s="158"/>
      <c r="C2" s="158"/>
      <c r="D2" s="158"/>
      <c r="E2" s="17"/>
      <c r="F2" s="17"/>
      <c r="G2" s="17"/>
      <c r="H2" s="17"/>
      <c r="I2" s="63"/>
      <c r="J2" s="64"/>
      <c r="K2" s="64"/>
      <c r="L2" s="17"/>
      <c r="M2" s="17"/>
      <c r="N2" s="17"/>
      <c r="O2" s="17"/>
    </row>
    <row r="3" spans="1:22" s="2" customFormat="1" ht="30" customHeight="1" thickBot="1">
      <c r="A3" s="157">
        <v>23</v>
      </c>
      <c r="B3" s="182" t="s">
        <v>112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2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8"/>
      <c r="L5" s="138"/>
      <c r="M5" s="138"/>
      <c r="N5" s="22"/>
      <c r="O5" s="22"/>
    </row>
    <row r="6" spans="1:22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2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2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2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2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2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2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38"/>
      <c r="L12" s="138"/>
      <c r="M12" s="138"/>
      <c r="N12" s="22"/>
      <c r="O12" s="22"/>
    </row>
    <row r="13" spans="1:22" s="2" customFormat="1" ht="15" customHeight="1">
      <c r="A13" s="15"/>
      <c r="B13" s="15"/>
      <c r="C13" s="15"/>
      <c r="D13" s="235" t="s">
        <v>60</v>
      </c>
      <c r="E13" s="235"/>
      <c r="F13" s="235"/>
      <c r="G13" s="235"/>
      <c r="H13" s="235"/>
      <c r="I13" s="235"/>
      <c r="J13" s="235"/>
      <c r="K13" s="235"/>
      <c r="L13" s="15"/>
      <c r="M13" s="138"/>
      <c r="N13" s="138"/>
      <c r="O13" s="138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63"/>
      <c r="J14" s="64"/>
      <c r="K14" s="64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75" t="s">
        <v>0</v>
      </c>
      <c r="B15" s="211" t="s">
        <v>1</v>
      </c>
      <c r="C15" s="178"/>
      <c r="D15" s="178"/>
      <c r="E15" s="178"/>
      <c r="F15" s="212"/>
      <c r="G15" s="175" t="s">
        <v>2</v>
      </c>
      <c r="H15" s="183" t="s">
        <v>3</v>
      </c>
      <c r="I15" s="184"/>
      <c r="J15" s="184"/>
      <c r="K15" s="215"/>
      <c r="L15" s="139" t="s">
        <v>4</v>
      </c>
      <c r="M15" s="139" t="s">
        <v>90</v>
      </c>
      <c r="N15" s="139" t="s">
        <v>91</v>
      </c>
      <c r="O15" s="139" t="s">
        <v>5</v>
      </c>
      <c r="R15" s="3"/>
      <c r="S15" s="3"/>
      <c r="U15" s="3"/>
      <c r="V15" s="3"/>
    </row>
    <row r="16" spans="1:22" ht="15.75" thickBot="1">
      <c r="A16" s="176"/>
      <c r="B16" s="213"/>
      <c r="C16" s="179"/>
      <c r="D16" s="179"/>
      <c r="E16" s="179"/>
      <c r="F16" s="214"/>
      <c r="G16" s="176"/>
      <c r="H16" s="185"/>
      <c r="I16" s="186"/>
      <c r="J16" s="186"/>
      <c r="K16" s="216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7" t="s">
        <v>123</v>
      </c>
      <c r="B17" s="171" t="s">
        <v>15</v>
      </c>
      <c r="C17" s="172"/>
      <c r="D17" s="172"/>
      <c r="E17" s="172"/>
      <c r="F17" s="218"/>
      <c r="G17" s="39" t="s">
        <v>20</v>
      </c>
      <c r="H17" s="65">
        <v>57.616999999999997</v>
      </c>
      <c r="I17" s="66"/>
      <c r="J17" s="67" t="s">
        <v>12</v>
      </c>
      <c r="K17" s="66"/>
      <c r="L17" s="154">
        <v>0</v>
      </c>
      <c r="M17" s="33">
        <f>ROUND(L17*H17,2)</f>
        <v>0</v>
      </c>
      <c r="N17" s="33">
        <f>O17-M17</f>
        <v>0</v>
      </c>
      <c r="O17" s="33">
        <f>ROUND(M17*1.23,2)</f>
        <v>0</v>
      </c>
      <c r="R17" s="3"/>
      <c r="S17" s="3"/>
      <c r="U17" s="3"/>
      <c r="V17" s="3"/>
    </row>
    <row r="18" spans="1:22" ht="15.75" thickBot="1">
      <c r="A18" s="217"/>
      <c r="B18" s="195" t="s">
        <v>78</v>
      </c>
      <c r="C18" s="195"/>
      <c r="D18" s="195"/>
      <c r="E18" s="195"/>
      <c r="F18" s="195"/>
      <c r="G18" s="25"/>
      <c r="H18" s="68"/>
      <c r="I18" s="69"/>
      <c r="J18" s="70"/>
      <c r="K18" s="71"/>
      <c r="L18" s="155"/>
      <c r="M18" s="50">
        <f>SUM(M17:M17)</f>
        <v>0</v>
      </c>
      <c r="N18" s="50">
        <f>SUM(N17:N17)</f>
        <v>0</v>
      </c>
      <c r="O18" s="50">
        <f>SUM(O17:O17)</f>
        <v>0</v>
      </c>
      <c r="R18" s="3"/>
      <c r="S18" s="3"/>
      <c r="U18" s="3"/>
      <c r="V18" s="3"/>
    </row>
    <row r="19" spans="1:22">
      <c r="A19" s="217"/>
      <c r="B19" s="203" t="s">
        <v>27</v>
      </c>
      <c r="C19" s="204"/>
      <c r="D19" s="204"/>
      <c r="E19" s="204"/>
      <c r="F19" s="205"/>
      <c r="G19" s="206" t="s">
        <v>20</v>
      </c>
      <c r="H19" s="72">
        <f>H17</f>
        <v>57.616999999999997</v>
      </c>
      <c r="I19" s="73"/>
      <c r="J19" s="74" t="s">
        <v>12</v>
      </c>
      <c r="K19" s="75"/>
      <c r="L19" s="144">
        <v>0</v>
      </c>
      <c r="M19" s="33">
        <f>ROUND(L19*H19,2)</f>
        <v>0</v>
      </c>
      <c r="N19" s="33">
        <f>O19-M19</f>
        <v>0</v>
      </c>
      <c r="O19" s="33">
        <f>ROUND(M19*1.23,2)</f>
        <v>0</v>
      </c>
      <c r="R19" s="3"/>
      <c r="S19" s="3"/>
      <c r="U19" s="3"/>
      <c r="V19" s="3"/>
    </row>
    <row r="20" spans="1:22">
      <c r="A20" s="217"/>
      <c r="B20" s="208" t="s">
        <v>28</v>
      </c>
      <c r="C20" s="208"/>
      <c r="D20" s="208"/>
      <c r="E20" s="208"/>
      <c r="F20" s="208"/>
      <c r="G20" s="207"/>
      <c r="H20" s="76">
        <v>7.4999999999999997E-2</v>
      </c>
      <c r="I20" s="77" t="s">
        <v>32</v>
      </c>
      <c r="J20" s="78">
        <v>12</v>
      </c>
      <c r="K20" s="79" t="s">
        <v>31</v>
      </c>
      <c r="L20" s="153">
        <v>0</v>
      </c>
      <c r="M20" s="80">
        <f>ROUND(L20*H20*J20,2)</f>
        <v>0</v>
      </c>
      <c r="N20" s="80">
        <f>O20-M20</f>
        <v>0</v>
      </c>
      <c r="O20" s="80">
        <f>ROUND(M20*1.23,2)</f>
        <v>0</v>
      </c>
      <c r="R20" s="3"/>
      <c r="S20" s="3"/>
      <c r="U20" s="3"/>
      <c r="V20" s="3"/>
    </row>
    <row r="21" spans="1:22">
      <c r="A21" s="217"/>
      <c r="B21" s="196" t="s">
        <v>29</v>
      </c>
      <c r="C21" s="196"/>
      <c r="D21" s="196"/>
      <c r="E21" s="196"/>
      <c r="F21" s="196"/>
      <c r="G21" s="207"/>
      <c r="H21" s="76">
        <v>7.4999999999999997E-2</v>
      </c>
      <c r="I21" s="73" t="s">
        <v>32</v>
      </c>
      <c r="J21" s="81">
        <v>12</v>
      </c>
      <c r="K21" s="82" t="s">
        <v>31</v>
      </c>
      <c r="L21" s="153">
        <v>0</v>
      </c>
      <c r="M21" s="80">
        <f>ROUND(L21*H21*J21,2)</f>
        <v>0</v>
      </c>
      <c r="N21" s="80">
        <f>O21-M21</f>
        <v>0</v>
      </c>
      <c r="O21" s="80">
        <f>ROUND(M21*1.23,2)</f>
        <v>0</v>
      </c>
      <c r="R21" s="3"/>
      <c r="S21" s="3"/>
      <c r="U21" s="3"/>
      <c r="V21" s="3"/>
    </row>
    <row r="22" spans="1:22">
      <c r="A22" s="217"/>
      <c r="B22" s="197" t="s">
        <v>30</v>
      </c>
      <c r="C22" s="196"/>
      <c r="D22" s="196"/>
      <c r="E22" s="196"/>
      <c r="F22" s="196"/>
      <c r="G22" s="207"/>
      <c r="H22" s="72">
        <f>H17</f>
        <v>57.616999999999997</v>
      </c>
      <c r="I22" s="83"/>
      <c r="J22" s="84" t="s">
        <v>12</v>
      </c>
      <c r="K22" s="85"/>
      <c r="L22" s="153">
        <v>0</v>
      </c>
      <c r="M22" s="80">
        <f>ROUND(L22*H22,2)</f>
        <v>0</v>
      </c>
      <c r="N22" s="80">
        <f>O22-M22</f>
        <v>0</v>
      </c>
      <c r="O22" s="80">
        <f>ROUND(M22*1.23,2)</f>
        <v>0</v>
      </c>
      <c r="R22" s="3"/>
      <c r="S22" s="3"/>
      <c r="V22" s="3"/>
    </row>
    <row r="23" spans="1:22" ht="15.75" thickBot="1">
      <c r="A23" s="217"/>
      <c r="B23" s="86" t="s">
        <v>75</v>
      </c>
      <c r="C23" s="87"/>
      <c r="D23" s="87"/>
      <c r="E23" s="87"/>
      <c r="F23" s="88"/>
      <c r="G23" s="207"/>
      <c r="H23" s="89">
        <v>2</v>
      </c>
      <c r="I23" s="73" t="s">
        <v>32</v>
      </c>
      <c r="J23" s="81">
        <v>12</v>
      </c>
      <c r="K23" s="90" t="s">
        <v>31</v>
      </c>
      <c r="L23" s="152">
        <v>0</v>
      </c>
      <c r="M23" s="37">
        <f>ROUND(L23*H23*J23,2)</f>
        <v>0</v>
      </c>
      <c r="N23" s="91">
        <f>O23-M23</f>
        <v>0</v>
      </c>
      <c r="O23" s="91">
        <f>ROUND(M23*1.23,2)</f>
        <v>0</v>
      </c>
      <c r="R23" s="3"/>
      <c r="S23" s="3"/>
    </row>
    <row r="24" spans="1:22" ht="15.75" thickBot="1">
      <c r="A24" s="217"/>
      <c r="B24" s="191" t="s">
        <v>76</v>
      </c>
      <c r="C24" s="195"/>
      <c r="D24" s="195"/>
      <c r="E24" s="195"/>
      <c r="F24" s="198"/>
      <c r="G24" s="92"/>
      <c r="H24" s="93" t="s">
        <v>8</v>
      </c>
      <c r="I24" s="94"/>
      <c r="J24" s="95"/>
      <c r="K24" s="96"/>
      <c r="L24" s="97"/>
      <c r="M24" s="98">
        <f>SUM(M19:M23)</f>
        <v>0</v>
      </c>
      <c r="N24" s="98">
        <f>SUM(N19:N23)</f>
        <v>0</v>
      </c>
      <c r="O24" s="98">
        <f>SUM(O19:O23)</f>
        <v>0</v>
      </c>
      <c r="R24" s="3"/>
      <c r="S24" s="3"/>
    </row>
    <row r="25" spans="1:22" ht="15" customHeight="1" thickBot="1">
      <c r="A25" s="176"/>
      <c r="B25" s="191" t="s">
        <v>7</v>
      </c>
      <c r="C25" s="192"/>
      <c r="D25" s="192"/>
      <c r="E25" s="192"/>
      <c r="F25" s="193"/>
      <c r="G25" s="99"/>
      <c r="H25" s="100"/>
      <c r="I25" s="101"/>
      <c r="J25" s="102"/>
      <c r="K25" s="101"/>
      <c r="L25" s="103"/>
      <c r="M25" s="50">
        <f>M18+M24</f>
        <v>0</v>
      </c>
      <c r="N25" s="50">
        <f>N18+N24</f>
        <v>0</v>
      </c>
      <c r="O25" s="50">
        <f>O18+O24</f>
        <v>0</v>
      </c>
      <c r="R25" s="3"/>
      <c r="S25" s="3"/>
    </row>
    <row r="26" spans="1:22" ht="15" customHeight="1">
      <c r="A26" s="142"/>
      <c r="B26" s="52"/>
      <c r="C26" s="53"/>
      <c r="D26" s="53"/>
      <c r="E26" s="53"/>
      <c r="F26" s="53"/>
      <c r="G26" s="54"/>
      <c r="H26" s="55"/>
      <c r="I26" s="55"/>
      <c r="J26" s="104"/>
      <c r="K26" s="104"/>
      <c r="L26" s="55"/>
      <c r="M26" s="56"/>
      <c r="N26" s="56"/>
      <c r="O26" s="56"/>
      <c r="R26" s="3"/>
      <c r="S26" s="3"/>
    </row>
    <row r="27" spans="1:22" ht="15.75" thickBot="1">
      <c r="A27" s="17"/>
      <c r="B27" s="17"/>
      <c r="C27" s="17"/>
      <c r="D27" s="17"/>
      <c r="E27" s="17"/>
      <c r="F27" s="17"/>
      <c r="G27" s="17"/>
      <c r="H27" s="17"/>
      <c r="I27" s="63"/>
      <c r="J27" s="64"/>
      <c r="K27" s="64"/>
      <c r="L27" s="194" t="s">
        <v>19</v>
      </c>
      <c r="M27" s="194"/>
      <c r="N27" s="194"/>
      <c r="O27" s="194"/>
      <c r="R27" s="3"/>
      <c r="S27" s="3"/>
    </row>
    <row r="28" spans="1:22" s="12" customFormat="1" ht="26.25" thickBot="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99"/>
      <c r="L28" s="200"/>
      <c r="M28" s="106" t="s">
        <v>9</v>
      </c>
      <c r="N28" s="106" t="s">
        <v>10</v>
      </c>
      <c r="O28" s="106" t="s">
        <v>45</v>
      </c>
    </row>
    <row r="29" spans="1:22" ht="15.75" customHeight="1" thickBot="1">
      <c r="A29" s="17"/>
      <c r="B29" s="17"/>
      <c r="C29" s="17"/>
      <c r="D29" s="17"/>
      <c r="E29" s="17"/>
      <c r="F29" s="17"/>
      <c r="G29" s="17"/>
      <c r="H29" s="17"/>
      <c r="I29" s="63"/>
      <c r="J29" s="64"/>
      <c r="K29" s="201" t="s">
        <v>65</v>
      </c>
      <c r="L29" s="202"/>
      <c r="M29" s="124">
        <f>M25</f>
        <v>0</v>
      </c>
      <c r="N29" s="124">
        <f>N25</f>
        <v>0</v>
      </c>
      <c r="O29" s="124">
        <f>O25</f>
        <v>0</v>
      </c>
    </row>
    <row r="30" spans="1:22" ht="15.75" thickBot="1">
      <c r="A30" s="17"/>
      <c r="B30" s="17"/>
      <c r="C30" s="17"/>
      <c r="D30" s="17"/>
      <c r="E30" s="17"/>
      <c r="F30" s="17"/>
      <c r="G30" s="17"/>
      <c r="H30" s="17"/>
      <c r="I30" s="63"/>
      <c r="J30" s="64"/>
      <c r="K30" s="209" t="s">
        <v>11</v>
      </c>
      <c r="L30" s="210"/>
      <c r="M30" s="108">
        <f>SUM(M29:M29)</f>
        <v>0</v>
      </c>
      <c r="N30" s="108">
        <f>SUM(N29:N29)</f>
        <v>0</v>
      </c>
      <c r="O30" s="108">
        <f>SUM(O29:O29)</f>
        <v>0</v>
      </c>
    </row>
    <row r="31" spans="1:22" s="4" customFormat="1" ht="15" customHeight="1">
      <c r="A31" s="142"/>
      <c r="B31" s="52"/>
      <c r="C31" s="53"/>
      <c r="D31" s="53"/>
      <c r="E31" s="53"/>
      <c r="F31" s="53"/>
      <c r="G31" s="54"/>
      <c r="H31" s="55"/>
      <c r="I31" s="55"/>
      <c r="J31" s="55"/>
      <c r="K31" s="56"/>
      <c r="L31" s="56"/>
      <c r="M31" s="56"/>
      <c r="N31" s="53"/>
      <c r="O31" s="53"/>
      <c r="P31" s="7"/>
      <c r="Q31" s="7"/>
    </row>
    <row r="32" spans="1:22" s="4" customFormat="1" ht="15" customHeight="1">
      <c r="A32" s="142"/>
      <c r="B32" s="52"/>
      <c r="C32" s="53"/>
      <c r="D32" s="53"/>
      <c r="E32" s="53"/>
      <c r="F32" s="53"/>
      <c r="G32" s="54"/>
      <c r="H32" s="55"/>
      <c r="I32" s="55"/>
      <c r="J32" s="55"/>
      <c r="K32" s="56"/>
      <c r="L32" s="56"/>
      <c r="M32" s="56"/>
      <c r="N32" s="53"/>
      <c r="O32" s="53"/>
      <c r="P32" s="7"/>
      <c r="Q32" s="7"/>
    </row>
    <row r="33" spans="1:17" s="4" customFormat="1" ht="15" customHeight="1">
      <c r="A33" s="142"/>
      <c r="B33" s="52"/>
      <c r="C33" s="53"/>
      <c r="D33" s="53"/>
      <c r="E33" s="53"/>
      <c r="F33" s="53"/>
      <c r="G33" s="54"/>
      <c r="H33" s="55"/>
      <c r="I33" s="55"/>
      <c r="J33" s="55"/>
      <c r="K33" s="56"/>
      <c r="L33" s="56"/>
      <c r="M33" s="56"/>
      <c r="N33" s="53"/>
      <c r="O33" s="53"/>
      <c r="P33" s="7"/>
      <c r="Q33" s="7"/>
    </row>
    <row r="34" spans="1:17" s="4" customFormat="1" ht="15" customHeight="1">
      <c r="A34" s="142"/>
      <c r="B34" s="52"/>
      <c r="C34" s="53"/>
      <c r="D34" s="53"/>
      <c r="E34" s="53"/>
      <c r="F34" s="53"/>
      <c r="G34" s="54"/>
      <c r="H34" s="55"/>
      <c r="I34" s="55"/>
      <c r="J34" s="55"/>
      <c r="K34" s="56"/>
      <c r="L34" s="56"/>
      <c r="M34" s="56"/>
      <c r="N34" s="53"/>
      <c r="O34" s="53"/>
      <c r="P34" s="7"/>
      <c r="Q34" s="7"/>
    </row>
    <row r="35" spans="1:17" s="4" customFormat="1" ht="15" customHeight="1">
      <c r="A35" s="142"/>
      <c r="B35" s="52"/>
      <c r="C35" s="53"/>
      <c r="D35" s="53"/>
      <c r="E35" s="53"/>
      <c r="F35" s="53"/>
      <c r="G35" s="54"/>
      <c r="H35" s="55"/>
      <c r="I35" s="55"/>
      <c r="J35" s="55"/>
      <c r="K35" s="56"/>
      <c r="L35" s="56"/>
      <c r="M35" s="56"/>
      <c r="N35" s="53"/>
      <c r="O35" s="53"/>
      <c r="P35" s="7"/>
      <c r="Q35" s="7"/>
    </row>
    <row r="36" spans="1:17" s="10" customFormat="1" ht="15" customHeight="1">
      <c r="A36" s="52"/>
      <c r="B36" s="187" t="s">
        <v>41</v>
      </c>
      <c r="C36" s="187"/>
      <c r="D36" s="187"/>
      <c r="E36" s="57"/>
      <c r="F36" s="57"/>
      <c r="G36" s="54"/>
      <c r="H36" s="55"/>
      <c r="I36" s="57"/>
      <c r="J36" s="57"/>
      <c r="K36" s="57"/>
      <c r="L36" s="188" t="s">
        <v>47</v>
      </c>
      <c r="M36" s="188"/>
      <c r="N36" s="188"/>
      <c r="O36" s="137"/>
      <c r="Q36" s="11"/>
    </row>
    <row r="37" spans="1:17" s="8" customFormat="1" ht="15" customHeight="1">
      <c r="A37" s="58"/>
      <c r="B37" s="58"/>
      <c r="C37" s="59" t="s">
        <v>42</v>
      </c>
      <c r="D37" s="60"/>
      <c r="E37" s="60"/>
      <c r="F37" s="60"/>
      <c r="G37" s="61"/>
      <c r="H37" s="62"/>
      <c r="I37" s="60"/>
      <c r="J37" s="60"/>
      <c r="K37" s="60"/>
      <c r="L37" s="62"/>
      <c r="M37" s="59" t="s">
        <v>43</v>
      </c>
      <c r="N37" s="60"/>
      <c r="O37" s="21"/>
      <c r="Q37" s="9"/>
    </row>
    <row r="38" spans="1:17">
      <c r="A38" s="17"/>
      <c r="B38" s="17"/>
      <c r="C38" s="17"/>
      <c r="D38" s="17"/>
      <c r="E38" s="17"/>
      <c r="F38" s="17"/>
      <c r="G38" s="17"/>
      <c r="H38" s="17"/>
      <c r="I38" s="63"/>
      <c r="J38" s="64"/>
      <c r="K38" s="64"/>
      <c r="L38" s="17"/>
      <c r="M38" s="17"/>
      <c r="N38" s="17"/>
      <c r="O38" s="17"/>
    </row>
  </sheetData>
  <sheetProtection algorithmName="SHA-512" hashValue="QEXOg6FJyr83mD2YPyuFz1FIe+Ub61h8oHxJC1DOlwQayAodmOi6B9O+/VvC6k0CAFMLpjL9X0uN6IbvTe+yoQ==" saltValue="e2W73Vim2qGC2LSb+WFPCg==" spinCount="100000" sheet="1" objects="1" scenarios="1"/>
  <mergeCells count="25">
    <mergeCell ref="B1:D1"/>
    <mergeCell ref="A12:C12"/>
    <mergeCell ref="D13:K13"/>
    <mergeCell ref="A15:A16"/>
    <mergeCell ref="B15:F16"/>
    <mergeCell ref="G15:G16"/>
    <mergeCell ref="H15:K16"/>
    <mergeCell ref="B3:O3"/>
    <mergeCell ref="A6:D11"/>
    <mergeCell ref="A17:A25"/>
    <mergeCell ref="B17:F17"/>
    <mergeCell ref="B18:F18"/>
    <mergeCell ref="B19:F19"/>
    <mergeCell ref="G19:G23"/>
    <mergeCell ref="B20:F20"/>
    <mergeCell ref="B21:F21"/>
    <mergeCell ref="B22:F22"/>
    <mergeCell ref="B24:F24"/>
    <mergeCell ref="B25:F25"/>
    <mergeCell ref="L27:O27"/>
    <mergeCell ref="K28:L28"/>
    <mergeCell ref="K29:L29"/>
    <mergeCell ref="K30:L30"/>
    <mergeCell ref="B36:D36"/>
    <mergeCell ref="L36:N36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view="pageBreakPreview" topLeftCell="A7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77" t="s">
        <v>113</v>
      </c>
      <c r="C1" s="177"/>
      <c r="D1" s="177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8"/>
      <c r="C2" s="158"/>
      <c r="D2" s="158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7">
        <v>24</v>
      </c>
      <c r="B3" s="182" t="s">
        <v>59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0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8"/>
      <c r="L5" s="138"/>
      <c r="M5" s="138"/>
    </row>
    <row r="6" spans="1:20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0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0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0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0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0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0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38"/>
      <c r="L12" s="138"/>
      <c r="M12" s="138"/>
    </row>
    <row r="13" spans="1:20" s="2" customFormat="1" ht="15" customHeight="1">
      <c r="A13" s="22"/>
      <c r="B13" s="22"/>
      <c r="C13" s="22"/>
      <c r="D13" s="219" t="s">
        <v>60</v>
      </c>
      <c r="E13" s="219"/>
      <c r="F13" s="219"/>
      <c r="G13" s="219"/>
      <c r="H13" s="219"/>
      <c r="I13" s="219"/>
      <c r="J13" s="219"/>
      <c r="K13" s="219"/>
      <c r="L13" s="138"/>
      <c r="M13" s="138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75" t="s">
        <v>0</v>
      </c>
      <c r="B15" s="178" t="s">
        <v>34</v>
      </c>
      <c r="C15" s="178"/>
      <c r="D15" s="178"/>
      <c r="E15" s="178"/>
      <c r="F15" s="178"/>
      <c r="G15" s="175" t="s">
        <v>2</v>
      </c>
      <c r="H15" s="183" t="s">
        <v>3</v>
      </c>
      <c r="I15" s="184"/>
      <c r="J15" s="139" t="s">
        <v>4</v>
      </c>
      <c r="K15" s="139" t="s">
        <v>90</v>
      </c>
      <c r="L15" s="139" t="s">
        <v>91</v>
      </c>
      <c r="M15" s="139" t="s">
        <v>5</v>
      </c>
      <c r="P15" s="3"/>
      <c r="Q15" s="3"/>
      <c r="S15" s="3"/>
      <c r="T15" s="3"/>
    </row>
    <row r="16" spans="1:20" ht="15.75" thickBot="1">
      <c r="A16" s="176"/>
      <c r="B16" s="179"/>
      <c r="C16" s="179"/>
      <c r="D16" s="179"/>
      <c r="E16" s="179"/>
      <c r="F16" s="179"/>
      <c r="G16" s="176"/>
      <c r="H16" s="185"/>
      <c r="I16" s="186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71" t="s">
        <v>15</v>
      </c>
      <c r="C17" s="172"/>
      <c r="D17" s="172"/>
      <c r="E17" s="172"/>
      <c r="F17" s="172"/>
      <c r="G17" s="26" t="s">
        <v>20</v>
      </c>
      <c r="H17" s="109">
        <v>317.38200000000001</v>
      </c>
      <c r="I17" s="28" t="s">
        <v>12</v>
      </c>
      <c r="J17" s="149">
        <v>0</v>
      </c>
      <c r="K17" s="29">
        <f t="shared" ref="K17:K31" si="0">ROUND(J17*H17,2)</f>
        <v>0</v>
      </c>
      <c r="L17" s="29">
        <f t="shared" ref="L17:L31" si="1">M17-K17</f>
        <v>0</v>
      </c>
      <c r="M17" s="29">
        <f t="shared" ref="M17:M31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33</v>
      </c>
      <c r="B18" s="171" t="s">
        <v>15</v>
      </c>
      <c r="C18" s="172"/>
      <c r="D18" s="172"/>
      <c r="E18" s="172"/>
      <c r="F18" s="172"/>
      <c r="G18" s="26" t="s">
        <v>20</v>
      </c>
      <c r="H18" s="109">
        <v>2349.04</v>
      </c>
      <c r="I18" s="28" t="s">
        <v>12</v>
      </c>
      <c r="J18" s="149">
        <v>0</v>
      </c>
      <c r="K18" s="29">
        <f t="shared" si="0"/>
        <v>0</v>
      </c>
      <c r="L18" s="29">
        <f t="shared" si="1"/>
        <v>0</v>
      </c>
      <c r="M18" s="29">
        <f t="shared" si="2"/>
        <v>0</v>
      </c>
      <c r="P18" s="3"/>
      <c r="Q18" s="3"/>
      <c r="S18" s="3"/>
      <c r="T18" s="3"/>
    </row>
    <row r="19" spans="1:20" ht="15" customHeight="1">
      <c r="A19" s="175" t="s">
        <v>26</v>
      </c>
      <c r="B19" s="173" t="s">
        <v>15</v>
      </c>
      <c r="C19" s="174"/>
      <c r="D19" s="174"/>
      <c r="E19" s="174"/>
      <c r="F19" s="174"/>
      <c r="G19" s="30" t="s">
        <v>18</v>
      </c>
      <c r="H19" s="110">
        <v>28.258999999999997</v>
      </c>
      <c r="I19" s="32" t="s">
        <v>12</v>
      </c>
      <c r="J19" s="150">
        <v>0</v>
      </c>
      <c r="K19" s="33">
        <f t="shared" si="0"/>
        <v>0</v>
      </c>
      <c r="L19" s="33">
        <f t="shared" si="1"/>
        <v>0</v>
      </c>
      <c r="M19" s="33">
        <f t="shared" si="2"/>
        <v>0</v>
      </c>
      <c r="P19" s="3"/>
      <c r="Q19" s="3"/>
      <c r="S19" s="3"/>
      <c r="T19" s="3"/>
    </row>
    <row r="20" spans="1:20" ht="15" customHeight="1" thickBot="1">
      <c r="A20" s="176"/>
      <c r="B20" s="167" t="s">
        <v>16</v>
      </c>
      <c r="C20" s="168"/>
      <c r="D20" s="168"/>
      <c r="E20" s="168"/>
      <c r="F20" s="168"/>
      <c r="G20" s="34" t="s">
        <v>17</v>
      </c>
      <c r="H20" s="111">
        <v>108.93600000000001</v>
      </c>
      <c r="I20" s="36" t="s">
        <v>12</v>
      </c>
      <c r="J20" s="151">
        <v>0</v>
      </c>
      <c r="K20" s="37">
        <f t="shared" si="0"/>
        <v>0</v>
      </c>
      <c r="L20" s="37">
        <f t="shared" si="1"/>
        <v>0</v>
      </c>
      <c r="M20" s="37">
        <f t="shared" si="2"/>
        <v>0</v>
      </c>
      <c r="P20" s="3"/>
      <c r="Q20" s="3"/>
      <c r="S20" s="3"/>
      <c r="T20" s="3"/>
    </row>
    <row r="21" spans="1:20" ht="15" customHeight="1" thickBot="1">
      <c r="A21" s="25" t="s">
        <v>24</v>
      </c>
      <c r="B21" s="171" t="s">
        <v>15</v>
      </c>
      <c r="C21" s="172"/>
      <c r="D21" s="172"/>
      <c r="E21" s="172"/>
      <c r="F21" s="172"/>
      <c r="G21" s="26" t="s">
        <v>20</v>
      </c>
      <c r="H21" s="109">
        <v>1305.7129999999997</v>
      </c>
      <c r="I21" s="28" t="s">
        <v>12</v>
      </c>
      <c r="J21" s="149">
        <v>0</v>
      </c>
      <c r="K21" s="29">
        <f t="shared" si="0"/>
        <v>0</v>
      </c>
      <c r="L21" s="29">
        <f t="shared" si="1"/>
        <v>0</v>
      </c>
      <c r="M21" s="29">
        <f t="shared" si="2"/>
        <v>0</v>
      </c>
      <c r="P21" s="3"/>
      <c r="Q21" s="3"/>
      <c r="S21" s="3"/>
      <c r="T21" s="3"/>
    </row>
    <row r="22" spans="1:20" ht="15" customHeight="1">
      <c r="A22" s="175" t="s">
        <v>35</v>
      </c>
      <c r="B22" s="173" t="s">
        <v>15</v>
      </c>
      <c r="C22" s="174"/>
      <c r="D22" s="174"/>
      <c r="E22" s="174"/>
      <c r="F22" s="174"/>
      <c r="G22" s="30" t="s">
        <v>18</v>
      </c>
      <c r="H22" s="110">
        <v>7.181</v>
      </c>
      <c r="I22" s="32" t="s">
        <v>12</v>
      </c>
      <c r="J22" s="150">
        <v>0</v>
      </c>
      <c r="K22" s="33">
        <f t="shared" si="0"/>
        <v>0</v>
      </c>
      <c r="L22" s="33">
        <f t="shared" si="1"/>
        <v>0</v>
      </c>
      <c r="M22" s="33">
        <f t="shared" si="2"/>
        <v>0</v>
      </c>
      <c r="P22" s="3"/>
      <c r="Q22" s="3"/>
      <c r="S22" s="3"/>
      <c r="T22" s="3"/>
    </row>
    <row r="23" spans="1:20" ht="15" customHeight="1" thickBot="1">
      <c r="A23" s="176"/>
      <c r="B23" s="167" t="s">
        <v>16</v>
      </c>
      <c r="C23" s="168"/>
      <c r="D23" s="168"/>
      <c r="E23" s="168"/>
      <c r="F23" s="168"/>
      <c r="G23" s="34" t="s">
        <v>17</v>
      </c>
      <c r="H23" s="111">
        <v>5.3599999999999994</v>
      </c>
      <c r="I23" s="36" t="s">
        <v>12</v>
      </c>
      <c r="J23" s="151">
        <v>0</v>
      </c>
      <c r="K23" s="37">
        <f t="shared" si="0"/>
        <v>0</v>
      </c>
      <c r="L23" s="37">
        <f t="shared" si="1"/>
        <v>0</v>
      </c>
      <c r="M23" s="37">
        <f t="shared" si="2"/>
        <v>0</v>
      </c>
      <c r="P23" s="3"/>
      <c r="Q23" s="3"/>
      <c r="S23" s="3"/>
      <c r="T23" s="3"/>
    </row>
    <row r="24" spans="1:20" ht="15" customHeight="1">
      <c r="A24" s="175" t="s">
        <v>36</v>
      </c>
      <c r="B24" s="173" t="s">
        <v>15</v>
      </c>
      <c r="C24" s="174"/>
      <c r="D24" s="174"/>
      <c r="E24" s="174"/>
      <c r="F24" s="174"/>
      <c r="G24" s="30" t="s">
        <v>92</v>
      </c>
      <c r="H24" s="110">
        <v>1.1839999999999999</v>
      </c>
      <c r="I24" s="32" t="s">
        <v>12</v>
      </c>
      <c r="J24" s="150">
        <v>0</v>
      </c>
      <c r="K24" s="33">
        <f t="shared" si="0"/>
        <v>0</v>
      </c>
      <c r="L24" s="33">
        <f t="shared" si="1"/>
        <v>0</v>
      </c>
      <c r="M24" s="33">
        <f t="shared" si="2"/>
        <v>0</v>
      </c>
      <c r="P24" s="3"/>
      <c r="Q24" s="3"/>
      <c r="S24" s="3"/>
      <c r="T24" s="3"/>
    </row>
    <row r="25" spans="1:20" ht="15" customHeight="1" thickBot="1">
      <c r="A25" s="176"/>
      <c r="B25" s="167" t="s">
        <v>16</v>
      </c>
      <c r="C25" s="168"/>
      <c r="D25" s="168"/>
      <c r="E25" s="168"/>
      <c r="F25" s="168"/>
      <c r="G25" s="34" t="s">
        <v>93</v>
      </c>
      <c r="H25" s="111">
        <v>0.436</v>
      </c>
      <c r="I25" s="36" t="s">
        <v>12</v>
      </c>
      <c r="J25" s="151">
        <v>0</v>
      </c>
      <c r="K25" s="37">
        <f t="shared" si="0"/>
        <v>0</v>
      </c>
      <c r="L25" s="37">
        <f t="shared" si="1"/>
        <v>0</v>
      </c>
      <c r="M25" s="37">
        <f t="shared" si="2"/>
        <v>0</v>
      </c>
      <c r="P25" s="3"/>
      <c r="Q25" s="3"/>
      <c r="S25" s="3"/>
      <c r="T25" s="3"/>
    </row>
    <row r="26" spans="1:20" ht="15" customHeight="1" thickBot="1">
      <c r="A26" s="141" t="s">
        <v>25</v>
      </c>
      <c r="B26" s="189" t="s">
        <v>15</v>
      </c>
      <c r="C26" s="190"/>
      <c r="D26" s="190"/>
      <c r="E26" s="190"/>
      <c r="F26" s="190"/>
      <c r="G26" s="39" t="s">
        <v>20</v>
      </c>
      <c r="H26" s="112">
        <v>1544.8640000000003</v>
      </c>
      <c r="I26" s="41" t="s">
        <v>12</v>
      </c>
      <c r="J26" s="152">
        <v>0</v>
      </c>
      <c r="K26" s="42">
        <f t="shared" si="0"/>
        <v>0</v>
      </c>
      <c r="L26" s="42">
        <f t="shared" si="1"/>
        <v>0</v>
      </c>
      <c r="M26" s="42">
        <f t="shared" si="2"/>
        <v>0</v>
      </c>
      <c r="P26" s="3"/>
      <c r="Q26" s="3"/>
      <c r="S26" s="3"/>
      <c r="T26" s="3"/>
    </row>
    <row r="27" spans="1:20" ht="15" customHeight="1">
      <c r="A27" s="175" t="s">
        <v>94</v>
      </c>
      <c r="B27" s="173" t="s">
        <v>15</v>
      </c>
      <c r="C27" s="174"/>
      <c r="D27" s="174"/>
      <c r="E27" s="174"/>
      <c r="F27" s="174"/>
      <c r="G27" s="30" t="s">
        <v>18</v>
      </c>
      <c r="H27" s="110">
        <v>9.4339999999999993</v>
      </c>
      <c r="I27" s="32" t="s">
        <v>12</v>
      </c>
      <c r="J27" s="150">
        <v>0</v>
      </c>
      <c r="K27" s="33">
        <f>ROUND(J27*H27,2)</f>
        <v>0</v>
      </c>
      <c r="L27" s="33">
        <f t="shared" si="1"/>
        <v>0</v>
      </c>
      <c r="M27" s="33">
        <f>ROUND(K27*1.23,2)</f>
        <v>0</v>
      </c>
      <c r="P27" s="3"/>
      <c r="Q27" s="3"/>
      <c r="S27" s="3"/>
      <c r="T27" s="3"/>
    </row>
    <row r="28" spans="1:20" ht="15" customHeight="1" thickBot="1">
      <c r="A28" s="176"/>
      <c r="B28" s="167" t="s">
        <v>16</v>
      </c>
      <c r="C28" s="168"/>
      <c r="D28" s="168"/>
      <c r="E28" s="168"/>
      <c r="F28" s="168"/>
      <c r="G28" s="34" t="s">
        <v>17</v>
      </c>
      <c r="H28" s="111">
        <v>11.547000000000001</v>
      </c>
      <c r="I28" s="36" t="s">
        <v>12</v>
      </c>
      <c r="J28" s="151">
        <v>0</v>
      </c>
      <c r="K28" s="37">
        <f>ROUND(J28*H28,2)</f>
        <v>0</v>
      </c>
      <c r="L28" s="37">
        <f t="shared" si="1"/>
        <v>0</v>
      </c>
      <c r="M28" s="37">
        <f>ROUND(K28*1.23,2)</f>
        <v>0</v>
      </c>
      <c r="P28" s="3"/>
      <c r="Q28" s="3"/>
      <c r="S28" s="3"/>
      <c r="T28" s="3"/>
    </row>
    <row r="29" spans="1:20" ht="15" customHeight="1">
      <c r="A29" s="175" t="s">
        <v>95</v>
      </c>
      <c r="B29" s="173" t="s">
        <v>15</v>
      </c>
      <c r="C29" s="174"/>
      <c r="D29" s="174"/>
      <c r="E29" s="174"/>
      <c r="F29" s="174"/>
      <c r="G29" s="30" t="s">
        <v>92</v>
      </c>
      <c r="H29" s="110">
        <v>116.667</v>
      </c>
      <c r="I29" s="32" t="s">
        <v>12</v>
      </c>
      <c r="J29" s="150">
        <v>0</v>
      </c>
      <c r="K29" s="33">
        <f>ROUND(J29*H29,2)</f>
        <v>0</v>
      </c>
      <c r="L29" s="33">
        <f t="shared" si="1"/>
        <v>0</v>
      </c>
      <c r="M29" s="33">
        <f>ROUND(K29*1.23,2)</f>
        <v>0</v>
      </c>
      <c r="P29" s="3"/>
      <c r="Q29" s="3"/>
      <c r="S29" s="3"/>
      <c r="T29" s="3"/>
    </row>
    <row r="30" spans="1:20" ht="15" customHeight="1" thickBot="1">
      <c r="A30" s="176"/>
      <c r="B30" s="167" t="s">
        <v>16</v>
      </c>
      <c r="C30" s="168"/>
      <c r="D30" s="168"/>
      <c r="E30" s="168"/>
      <c r="F30" s="168"/>
      <c r="G30" s="34" t="s">
        <v>93</v>
      </c>
      <c r="H30" s="111">
        <v>188.87899999999999</v>
      </c>
      <c r="I30" s="36" t="s">
        <v>12</v>
      </c>
      <c r="J30" s="151">
        <v>0</v>
      </c>
      <c r="K30" s="37">
        <f>ROUND(J30*H30,2)</f>
        <v>0</v>
      </c>
      <c r="L30" s="37">
        <f t="shared" si="1"/>
        <v>0</v>
      </c>
      <c r="M30" s="37">
        <f>ROUND(K30*1.23,2)</f>
        <v>0</v>
      </c>
      <c r="P30" s="3"/>
      <c r="Q30" s="3"/>
      <c r="S30" s="3"/>
      <c r="T30" s="3"/>
    </row>
    <row r="31" spans="1:20" ht="15" customHeight="1" thickBot="1">
      <c r="A31" s="25" t="s">
        <v>37</v>
      </c>
      <c r="B31" s="171" t="s">
        <v>15</v>
      </c>
      <c r="C31" s="172"/>
      <c r="D31" s="172"/>
      <c r="E31" s="172"/>
      <c r="F31" s="172"/>
      <c r="G31" s="26" t="s">
        <v>20</v>
      </c>
      <c r="H31" s="109">
        <v>40.704999999999998</v>
      </c>
      <c r="I31" s="28" t="s">
        <v>12</v>
      </c>
      <c r="J31" s="149">
        <v>0</v>
      </c>
      <c r="K31" s="29">
        <f t="shared" si="0"/>
        <v>0</v>
      </c>
      <c r="L31" s="29">
        <f t="shared" si="1"/>
        <v>0</v>
      </c>
      <c r="M31" s="29">
        <f t="shared" si="2"/>
        <v>0</v>
      </c>
      <c r="P31" s="3"/>
      <c r="Q31" s="3"/>
      <c r="S31" s="3"/>
      <c r="T31" s="3"/>
    </row>
    <row r="32" spans="1:20" ht="15" customHeight="1" thickBot="1">
      <c r="A32" s="43"/>
      <c r="B32" s="135"/>
      <c r="C32" s="45"/>
      <c r="D32" s="45"/>
      <c r="E32" s="45"/>
      <c r="F32" s="45"/>
      <c r="G32" s="46" t="s">
        <v>38</v>
      </c>
      <c r="H32" s="47">
        <f>SUM(H17:H31)</f>
        <v>6035.5869999999995</v>
      </c>
      <c r="I32" s="48" t="s">
        <v>12</v>
      </c>
      <c r="J32" s="49" t="s">
        <v>39</v>
      </c>
      <c r="K32" s="50">
        <f>SUM(K17:K31)</f>
        <v>0</v>
      </c>
      <c r="L32" s="50">
        <f>SUM(L17:L31)</f>
        <v>0</v>
      </c>
      <c r="M32" s="50">
        <f>SUM(M17:M31)</f>
        <v>0</v>
      </c>
      <c r="P32" s="3"/>
      <c r="Q32" s="3"/>
    </row>
    <row r="33" spans="1:17" s="4" customFormat="1" ht="15" customHeight="1">
      <c r="A33" s="142"/>
      <c r="B33" s="52"/>
      <c r="C33" s="53"/>
      <c r="D33" s="53"/>
      <c r="E33" s="53"/>
      <c r="F33" s="53"/>
      <c r="G33" s="54"/>
      <c r="H33" s="55"/>
      <c r="I33" s="55"/>
      <c r="J33" s="55"/>
      <c r="K33" s="56"/>
      <c r="L33" s="56"/>
      <c r="M33" s="56"/>
      <c r="P33" s="7"/>
      <c r="Q33" s="7"/>
    </row>
    <row r="34" spans="1:17" s="4" customFormat="1" ht="15" customHeight="1">
      <c r="A34" s="142"/>
      <c r="B34" s="52"/>
      <c r="C34" s="53"/>
      <c r="D34" s="53"/>
      <c r="E34" s="53"/>
      <c r="F34" s="53"/>
      <c r="G34" s="54"/>
      <c r="H34" s="55"/>
      <c r="I34" s="55"/>
      <c r="J34" s="55"/>
      <c r="K34" s="56"/>
      <c r="L34" s="56"/>
      <c r="M34" s="56"/>
      <c r="P34" s="7"/>
      <c r="Q34" s="7"/>
    </row>
    <row r="35" spans="1:17" s="4" customFormat="1" ht="15" customHeight="1">
      <c r="A35" s="142"/>
      <c r="B35" s="52"/>
      <c r="C35" s="53"/>
      <c r="D35" s="53"/>
      <c r="E35" s="53"/>
      <c r="F35" s="53"/>
      <c r="G35" s="54"/>
      <c r="H35" s="55"/>
      <c r="I35" s="55"/>
      <c r="J35" s="55"/>
      <c r="K35" s="56"/>
      <c r="L35" s="56"/>
      <c r="M35" s="56"/>
      <c r="P35" s="7"/>
      <c r="Q35" s="7"/>
    </row>
    <row r="36" spans="1:17" s="4" customFormat="1" ht="15" customHeight="1">
      <c r="A36" s="142"/>
      <c r="B36" s="52"/>
      <c r="C36" s="53"/>
      <c r="D36" s="53"/>
      <c r="E36" s="53"/>
      <c r="F36" s="53"/>
      <c r="G36" s="54"/>
      <c r="H36" s="55"/>
      <c r="I36" s="55"/>
      <c r="J36" s="55"/>
      <c r="K36" s="56"/>
      <c r="L36" s="56"/>
      <c r="M36" s="56"/>
      <c r="P36" s="7"/>
      <c r="Q36" s="7"/>
    </row>
    <row r="37" spans="1:17" s="4" customFormat="1" ht="15" customHeight="1">
      <c r="A37" s="142"/>
      <c r="B37" s="52"/>
      <c r="C37" s="53"/>
      <c r="D37" s="53"/>
      <c r="E37" s="53"/>
      <c r="F37" s="53"/>
      <c r="G37" s="54"/>
      <c r="H37" s="55"/>
      <c r="I37" s="55"/>
      <c r="J37" s="55"/>
      <c r="K37" s="56"/>
      <c r="L37" s="56"/>
      <c r="M37" s="56"/>
      <c r="P37" s="7"/>
      <c r="Q37" s="7"/>
    </row>
    <row r="38" spans="1:17" s="10" customFormat="1" ht="15" customHeight="1">
      <c r="A38" s="52"/>
      <c r="B38" s="187" t="s">
        <v>41</v>
      </c>
      <c r="C38" s="187"/>
      <c r="D38" s="187"/>
      <c r="E38" s="57"/>
      <c r="F38" s="57"/>
      <c r="G38" s="54"/>
      <c r="H38" s="55"/>
      <c r="I38" s="55"/>
      <c r="J38" s="188" t="s">
        <v>40</v>
      </c>
      <c r="K38" s="188"/>
      <c r="L38" s="188"/>
      <c r="M38" s="56"/>
      <c r="P38" s="11"/>
      <c r="Q38" s="11"/>
    </row>
    <row r="39" spans="1:17" s="8" customFormat="1" ht="15" customHeight="1">
      <c r="A39" s="58"/>
      <c r="B39" s="58"/>
      <c r="C39" s="59" t="s">
        <v>42</v>
      </c>
      <c r="D39" s="60"/>
      <c r="E39" s="60"/>
      <c r="F39" s="60"/>
      <c r="G39" s="61"/>
      <c r="H39" s="62"/>
      <c r="I39" s="62"/>
      <c r="J39" s="62"/>
      <c r="K39" s="59" t="s">
        <v>43</v>
      </c>
      <c r="L39" s="21"/>
      <c r="M39" s="21"/>
      <c r="P39" s="9"/>
      <c r="Q39" s="9"/>
    </row>
    <row r="40" spans="1:17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</sheetData>
  <sheetProtection algorithmName="SHA-512" hashValue="ZqMintmV+yYXRMi7gzNVbTSEQTxpYoSgPF8O/tls9TMNRaun+g6BUN3kM5CPzjEMHVp/+h0cYVV+fDloqQycMQ==" saltValue="/PmnKMBjz87qTZI8IMAVAg==" spinCount="100000" sheet="1" objects="1" scenarios="1"/>
  <mergeCells count="31">
    <mergeCell ref="A19:A20"/>
    <mergeCell ref="B19:F19"/>
    <mergeCell ref="B20:F20"/>
    <mergeCell ref="B1:D1"/>
    <mergeCell ref="A12:C12"/>
    <mergeCell ref="D13:K13"/>
    <mergeCell ref="A15:A16"/>
    <mergeCell ref="B15:F16"/>
    <mergeCell ref="G15:G16"/>
    <mergeCell ref="H15:I16"/>
    <mergeCell ref="A6:D11"/>
    <mergeCell ref="A22:A23"/>
    <mergeCell ref="B22:F22"/>
    <mergeCell ref="B23:F23"/>
    <mergeCell ref="A24:A25"/>
    <mergeCell ref="B24:F24"/>
    <mergeCell ref="B25:F25"/>
    <mergeCell ref="A27:A28"/>
    <mergeCell ref="B27:F27"/>
    <mergeCell ref="B28:F28"/>
    <mergeCell ref="A29:A30"/>
    <mergeCell ref="B29:F29"/>
    <mergeCell ref="B30:F30"/>
    <mergeCell ref="B38:D38"/>
    <mergeCell ref="J38:L38"/>
    <mergeCell ref="B3:M3"/>
    <mergeCell ref="B31:F31"/>
    <mergeCell ref="B26:F26"/>
    <mergeCell ref="B21:F21"/>
    <mergeCell ref="B17:F17"/>
    <mergeCell ref="B18:F18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7" customWidth="1"/>
    <col min="2" max="5" width="9" style="17"/>
    <col min="6" max="6" width="12.25" style="17" hidden="1" customWidth="1"/>
    <col min="7" max="7" width="11.375" style="17" customWidth="1"/>
    <col min="8" max="8" width="17.875" style="17" customWidth="1"/>
    <col min="9" max="9" width="2.375" style="63" customWidth="1"/>
    <col min="10" max="10" width="4.5" style="64" customWidth="1"/>
    <col min="11" max="11" width="9" style="64"/>
    <col min="12" max="12" width="10.875" style="17" customWidth="1"/>
    <col min="13" max="15" width="12.625" style="17" customWidth="1"/>
    <col min="16" max="16" width="9" style="17"/>
    <col min="17" max="17" width="12.375" style="17" bestFit="1" customWidth="1"/>
    <col min="18" max="18" width="10.875" style="17" bestFit="1" customWidth="1"/>
    <col min="19" max="19" width="11.875" style="17" bestFit="1" customWidth="1"/>
    <col min="20" max="16384" width="9" style="17"/>
  </cols>
  <sheetData>
    <row r="1" spans="1:22" ht="15.75">
      <c r="A1" s="16"/>
      <c r="B1" s="177" t="s">
        <v>113</v>
      </c>
      <c r="C1" s="177"/>
      <c r="D1" s="177"/>
    </row>
    <row r="2" spans="1:22" ht="16.5" thickBot="1">
      <c r="A2" s="16"/>
      <c r="B2" s="158"/>
      <c r="C2" s="158"/>
      <c r="D2" s="158"/>
    </row>
    <row r="3" spans="1:22" s="22" customFormat="1" ht="30" customHeight="1" thickBot="1">
      <c r="A3" s="157">
        <v>2</v>
      </c>
      <c r="B3" s="182" t="s">
        <v>79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2" s="22" customFormat="1" ht="1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22" s="2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38"/>
      <c r="L5" s="138"/>
      <c r="M5" s="138"/>
    </row>
    <row r="6" spans="1:22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2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2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2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2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2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2" s="2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38"/>
      <c r="L12" s="138"/>
      <c r="M12" s="138"/>
    </row>
    <row r="13" spans="1:22" s="22" customFormat="1" ht="15" customHeight="1">
      <c r="A13" s="15"/>
      <c r="B13" s="15"/>
      <c r="C13" s="15"/>
      <c r="D13" s="170" t="s">
        <v>60</v>
      </c>
      <c r="E13" s="170"/>
      <c r="F13" s="170"/>
      <c r="G13" s="170"/>
      <c r="H13" s="170"/>
      <c r="I13" s="170"/>
      <c r="J13" s="170"/>
      <c r="K13" s="170"/>
      <c r="L13" s="15"/>
      <c r="M13" s="138"/>
      <c r="N13" s="138"/>
      <c r="O13" s="138"/>
    </row>
    <row r="14" spans="1:22" ht="15.75" thickBot="1">
      <c r="R14" s="145"/>
      <c r="S14" s="145"/>
      <c r="U14" s="145"/>
      <c r="V14" s="145"/>
    </row>
    <row r="15" spans="1:22" ht="38.25">
      <c r="A15" s="175" t="s">
        <v>0</v>
      </c>
      <c r="B15" s="211" t="s">
        <v>1</v>
      </c>
      <c r="C15" s="178"/>
      <c r="D15" s="178"/>
      <c r="E15" s="178"/>
      <c r="F15" s="212"/>
      <c r="G15" s="175" t="s">
        <v>2</v>
      </c>
      <c r="H15" s="183" t="s">
        <v>3</v>
      </c>
      <c r="I15" s="184"/>
      <c r="J15" s="184"/>
      <c r="K15" s="215"/>
      <c r="L15" s="139" t="s">
        <v>4</v>
      </c>
      <c r="M15" s="139" t="s">
        <v>90</v>
      </c>
      <c r="N15" s="139" t="s">
        <v>91</v>
      </c>
      <c r="O15" s="139" t="s">
        <v>5</v>
      </c>
      <c r="R15" s="145"/>
      <c r="S15" s="145"/>
      <c r="U15" s="145"/>
      <c r="V15" s="145"/>
    </row>
    <row r="16" spans="1:22" ht="15.75" thickBot="1">
      <c r="A16" s="176"/>
      <c r="B16" s="213"/>
      <c r="C16" s="179"/>
      <c r="D16" s="179"/>
      <c r="E16" s="179"/>
      <c r="F16" s="214"/>
      <c r="G16" s="176"/>
      <c r="H16" s="185"/>
      <c r="I16" s="186"/>
      <c r="J16" s="186"/>
      <c r="K16" s="216"/>
      <c r="L16" s="24" t="s">
        <v>6</v>
      </c>
      <c r="M16" s="24" t="s">
        <v>6</v>
      </c>
      <c r="N16" s="24" t="s">
        <v>6</v>
      </c>
      <c r="O16" s="24" t="s">
        <v>6</v>
      </c>
      <c r="R16" s="145"/>
      <c r="S16" s="145"/>
      <c r="U16" s="145"/>
      <c r="V16" s="145"/>
    </row>
    <row r="17" spans="1:22" ht="15" customHeight="1" thickBot="1">
      <c r="A17" s="217" t="s">
        <v>62</v>
      </c>
      <c r="B17" s="171" t="s">
        <v>15</v>
      </c>
      <c r="C17" s="172"/>
      <c r="D17" s="172"/>
      <c r="E17" s="172"/>
      <c r="F17" s="218"/>
      <c r="G17" s="39" t="s">
        <v>20</v>
      </c>
      <c r="H17" s="65">
        <v>0.20699999999999999</v>
      </c>
      <c r="I17" s="66"/>
      <c r="J17" s="67" t="s">
        <v>12</v>
      </c>
      <c r="K17" s="66"/>
      <c r="L17" s="154">
        <v>0</v>
      </c>
      <c r="M17" s="33">
        <f>ROUND(L17*H17,2)</f>
        <v>0</v>
      </c>
      <c r="N17" s="33">
        <f>O17-M17</f>
        <v>0</v>
      </c>
      <c r="O17" s="33">
        <f>ROUND(M17*1.23,2)</f>
        <v>0</v>
      </c>
      <c r="R17" s="145"/>
      <c r="S17" s="145"/>
      <c r="U17" s="145"/>
      <c r="V17" s="145"/>
    </row>
    <row r="18" spans="1:22" ht="15.75" thickBot="1">
      <c r="A18" s="217"/>
      <c r="B18" s="195" t="s">
        <v>78</v>
      </c>
      <c r="C18" s="195"/>
      <c r="D18" s="195"/>
      <c r="E18" s="195"/>
      <c r="F18" s="195"/>
      <c r="G18" s="25"/>
      <c r="H18" s="68"/>
      <c r="I18" s="69"/>
      <c r="J18" s="70"/>
      <c r="K18" s="71"/>
      <c r="L18" s="155"/>
      <c r="M18" s="50">
        <f>SUM(M17:M17)</f>
        <v>0</v>
      </c>
      <c r="N18" s="50">
        <f>SUM(N17:N17)</f>
        <v>0</v>
      </c>
      <c r="O18" s="50">
        <f>SUM(O17:O17)</f>
        <v>0</v>
      </c>
      <c r="R18" s="145"/>
      <c r="S18" s="145"/>
      <c r="U18" s="145"/>
      <c r="V18" s="145"/>
    </row>
    <row r="19" spans="1:22">
      <c r="A19" s="217"/>
      <c r="B19" s="203" t="s">
        <v>27</v>
      </c>
      <c r="C19" s="204"/>
      <c r="D19" s="204"/>
      <c r="E19" s="204"/>
      <c r="F19" s="205"/>
      <c r="G19" s="206" t="s">
        <v>20</v>
      </c>
      <c r="H19" s="72">
        <f>H17</f>
        <v>0.20699999999999999</v>
      </c>
      <c r="I19" s="73"/>
      <c r="J19" s="74" t="s">
        <v>12</v>
      </c>
      <c r="K19" s="75"/>
      <c r="L19" s="144">
        <v>0</v>
      </c>
      <c r="M19" s="33">
        <f>ROUND(L19*H19,2)</f>
        <v>0</v>
      </c>
      <c r="N19" s="33">
        <f>O19-M19</f>
        <v>0</v>
      </c>
      <c r="O19" s="33">
        <f>ROUND(M19*1.23,2)</f>
        <v>0</v>
      </c>
      <c r="R19" s="145"/>
      <c r="S19" s="145"/>
      <c r="U19" s="145"/>
      <c r="V19" s="145"/>
    </row>
    <row r="20" spans="1:22">
      <c r="A20" s="217"/>
      <c r="B20" s="208" t="s">
        <v>28</v>
      </c>
      <c r="C20" s="208"/>
      <c r="D20" s="208"/>
      <c r="E20" s="208"/>
      <c r="F20" s="208"/>
      <c r="G20" s="207"/>
      <c r="H20" s="76">
        <v>3.1E-2</v>
      </c>
      <c r="I20" s="77" t="s">
        <v>32</v>
      </c>
      <c r="J20" s="78">
        <v>12</v>
      </c>
      <c r="K20" s="79" t="s">
        <v>31</v>
      </c>
      <c r="L20" s="153">
        <v>0</v>
      </c>
      <c r="M20" s="80">
        <f>ROUND(L20*H20*J20,2)</f>
        <v>0</v>
      </c>
      <c r="N20" s="80">
        <f>O20-M20</f>
        <v>0</v>
      </c>
      <c r="O20" s="80">
        <f>ROUND(M20*1.23,2)</f>
        <v>0</v>
      </c>
      <c r="R20" s="145"/>
      <c r="S20" s="145"/>
      <c r="U20" s="145"/>
      <c r="V20" s="145"/>
    </row>
    <row r="21" spans="1:22">
      <c r="A21" s="217"/>
      <c r="B21" s="196" t="s">
        <v>29</v>
      </c>
      <c r="C21" s="196"/>
      <c r="D21" s="196"/>
      <c r="E21" s="196"/>
      <c r="F21" s="196"/>
      <c r="G21" s="207"/>
      <c r="H21" s="76">
        <v>3.1E-2</v>
      </c>
      <c r="I21" s="73" t="s">
        <v>32</v>
      </c>
      <c r="J21" s="81">
        <v>12</v>
      </c>
      <c r="K21" s="82" t="s">
        <v>31</v>
      </c>
      <c r="L21" s="153">
        <v>0</v>
      </c>
      <c r="M21" s="80">
        <f>ROUND(L21*H21*J21,2)</f>
        <v>0</v>
      </c>
      <c r="N21" s="80">
        <f>O21-M21</f>
        <v>0</v>
      </c>
      <c r="O21" s="80">
        <f>ROUND(M21*1.23,2)</f>
        <v>0</v>
      </c>
      <c r="R21" s="145"/>
      <c r="S21" s="145"/>
      <c r="U21" s="145"/>
      <c r="V21" s="145"/>
    </row>
    <row r="22" spans="1:22">
      <c r="A22" s="217"/>
      <c r="B22" s="197" t="s">
        <v>30</v>
      </c>
      <c r="C22" s="196"/>
      <c r="D22" s="196"/>
      <c r="E22" s="196"/>
      <c r="F22" s="196"/>
      <c r="G22" s="207"/>
      <c r="H22" s="72">
        <f>H17</f>
        <v>0.20699999999999999</v>
      </c>
      <c r="I22" s="83"/>
      <c r="J22" s="84" t="s">
        <v>12</v>
      </c>
      <c r="K22" s="85"/>
      <c r="L22" s="153">
        <v>0</v>
      </c>
      <c r="M22" s="80">
        <f>ROUND(L22*H22,2)</f>
        <v>0</v>
      </c>
      <c r="N22" s="80">
        <f>O22-M22</f>
        <v>0</v>
      </c>
      <c r="O22" s="80">
        <f>ROUND(M22*1.23,2)</f>
        <v>0</v>
      </c>
      <c r="R22" s="145"/>
      <c r="S22" s="145"/>
      <c r="V22" s="145"/>
    </row>
    <row r="23" spans="1:22" ht="15.75" thickBot="1">
      <c r="A23" s="217"/>
      <c r="B23" s="86" t="s">
        <v>75</v>
      </c>
      <c r="C23" s="87"/>
      <c r="D23" s="87"/>
      <c r="E23" s="87"/>
      <c r="F23" s="88"/>
      <c r="G23" s="207"/>
      <c r="H23" s="89">
        <v>2</v>
      </c>
      <c r="I23" s="73" t="s">
        <v>32</v>
      </c>
      <c r="J23" s="81">
        <v>12</v>
      </c>
      <c r="K23" s="90" t="s">
        <v>31</v>
      </c>
      <c r="L23" s="152">
        <v>0</v>
      </c>
      <c r="M23" s="37">
        <f>ROUND(L23*H23*J23,2)</f>
        <v>0</v>
      </c>
      <c r="N23" s="91">
        <f>O23-M23</f>
        <v>0</v>
      </c>
      <c r="O23" s="91">
        <f>ROUND(M23*1.23,2)</f>
        <v>0</v>
      </c>
      <c r="R23" s="145"/>
      <c r="S23" s="145"/>
    </row>
    <row r="24" spans="1:22" ht="15.75" thickBot="1">
      <c r="A24" s="217"/>
      <c r="B24" s="191" t="s">
        <v>76</v>
      </c>
      <c r="C24" s="195"/>
      <c r="D24" s="195"/>
      <c r="E24" s="195"/>
      <c r="F24" s="198"/>
      <c r="G24" s="92"/>
      <c r="H24" s="93" t="s">
        <v>8</v>
      </c>
      <c r="I24" s="94"/>
      <c r="J24" s="95"/>
      <c r="K24" s="96"/>
      <c r="L24" s="97"/>
      <c r="M24" s="98">
        <f>SUM(M19:M23)</f>
        <v>0</v>
      </c>
      <c r="N24" s="98">
        <f>SUM(N19:N23)</f>
        <v>0</v>
      </c>
      <c r="O24" s="98">
        <f>SUM(O19:O23)</f>
        <v>0</v>
      </c>
      <c r="R24" s="145"/>
      <c r="S24" s="145"/>
    </row>
    <row r="25" spans="1:22" ht="15" customHeight="1" thickBot="1">
      <c r="A25" s="176"/>
      <c r="B25" s="191" t="s">
        <v>7</v>
      </c>
      <c r="C25" s="192"/>
      <c r="D25" s="192"/>
      <c r="E25" s="192"/>
      <c r="F25" s="193"/>
      <c r="G25" s="99"/>
      <c r="H25" s="100"/>
      <c r="I25" s="101"/>
      <c r="J25" s="102"/>
      <c r="K25" s="101"/>
      <c r="L25" s="103"/>
      <c r="M25" s="50">
        <f>M18+M24</f>
        <v>0</v>
      </c>
      <c r="N25" s="50">
        <f>N18+N24</f>
        <v>0</v>
      </c>
      <c r="O25" s="50">
        <f>O18+O24</f>
        <v>0</v>
      </c>
      <c r="R25" s="145"/>
      <c r="S25" s="145"/>
    </row>
    <row r="26" spans="1:22" ht="15" customHeight="1">
      <c r="A26" s="142"/>
      <c r="B26" s="52"/>
      <c r="C26" s="53"/>
      <c r="D26" s="53"/>
      <c r="E26" s="53"/>
      <c r="F26" s="53"/>
      <c r="G26" s="54"/>
      <c r="H26" s="55"/>
      <c r="I26" s="55"/>
      <c r="J26" s="104"/>
      <c r="K26" s="104"/>
      <c r="L26" s="55"/>
      <c r="M26" s="56"/>
      <c r="N26" s="56"/>
      <c r="O26" s="56"/>
      <c r="R26" s="145"/>
      <c r="S26" s="145"/>
    </row>
    <row r="27" spans="1:22" ht="15.75" thickBot="1">
      <c r="L27" s="194" t="s">
        <v>19</v>
      </c>
      <c r="M27" s="194"/>
      <c r="N27" s="194"/>
      <c r="O27" s="194"/>
      <c r="R27" s="145"/>
      <c r="S27" s="145"/>
    </row>
    <row r="28" spans="1:22" s="105" customFormat="1" ht="26.25" thickBot="1">
      <c r="K28" s="199"/>
      <c r="L28" s="200"/>
      <c r="M28" s="106" t="s">
        <v>9</v>
      </c>
      <c r="N28" s="106" t="s">
        <v>10</v>
      </c>
      <c r="O28" s="106" t="s">
        <v>45</v>
      </c>
    </row>
    <row r="29" spans="1:22" ht="15.75" customHeight="1" thickBot="1">
      <c r="K29" s="201" t="s">
        <v>14</v>
      </c>
      <c r="L29" s="202"/>
      <c r="M29" s="107">
        <f>M25</f>
        <v>0</v>
      </c>
      <c r="N29" s="107">
        <f>N25</f>
        <v>0</v>
      </c>
      <c r="O29" s="107">
        <f>O25</f>
        <v>0</v>
      </c>
    </row>
    <row r="30" spans="1:22" ht="15.75" thickBot="1">
      <c r="K30" s="209" t="s">
        <v>11</v>
      </c>
      <c r="L30" s="210"/>
      <c r="M30" s="108">
        <f>SUM(M29:M29)</f>
        <v>0</v>
      </c>
      <c r="N30" s="108">
        <f>SUM(N29:N29)</f>
        <v>0</v>
      </c>
      <c r="O30" s="108">
        <f>SUM(O29:O29)</f>
        <v>0</v>
      </c>
    </row>
    <row r="31" spans="1:22" s="53" customFormat="1" ht="15" customHeight="1">
      <c r="A31" s="142"/>
      <c r="B31" s="52"/>
      <c r="G31" s="54"/>
      <c r="H31" s="55"/>
      <c r="I31" s="55"/>
      <c r="J31" s="55"/>
      <c r="K31" s="56"/>
      <c r="L31" s="56"/>
      <c r="M31" s="56"/>
      <c r="P31" s="146"/>
      <c r="Q31" s="146"/>
    </row>
    <row r="32" spans="1:22" s="53" customFormat="1" ht="15" customHeight="1">
      <c r="A32" s="142"/>
      <c r="B32" s="52"/>
      <c r="G32" s="54"/>
      <c r="H32" s="55"/>
      <c r="I32" s="55"/>
      <c r="J32" s="55"/>
      <c r="K32" s="56"/>
      <c r="L32" s="56"/>
      <c r="M32" s="56"/>
      <c r="P32" s="146"/>
      <c r="Q32" s="146"/>
    </row>
    <row r="33" spans="1:17" s="53" customFormat="1" ht="15" customHeight="1">
      <c r="A33" s="142"/>
      <c r="B33" s="52"/>
      <c r="G33" s="54"/>
      <c r="H33" s="55"/>
      <c r="I33" s="55"/>
      <c r="J33" s="55"/>
      <c r="K33" s="56"/>
      <c r="L33" s="56"/>
      <c r="M33" s="56"/>
      <c r="P33" s="146"/>
      <c r="Q33" s="146"/>
    </row>
    <row r="34" spans="1:17" s="53" customFormat="1" ht="15" customHeight="1">
      <c r="A34" s="142"/>
      <c r="B34" s="52"/>
      <c r="G34" s="54"/>
      <c r="H34" s="55"/>
      <c r="I34" s="55"/>
      <c r="J34" s="55"/>
      <c r="K34" s="56"/>
      <c r="L34" s="56"/>
      <c r="M34" s="56"/>
      <c r="P34" s="146"/>
      <c r="Q34" s="146"/>
    </row>
    <row r="35" spans="1:17" s="53" customFormat="1" ht="15" customHeight="1">
      <c r="A35" s="142"/>
      <c r="B35" s="52"/>
      <c r="G35" s="54"/>
      <c r="H35" s="55"/>
      <c r="I35" s="55"/>
      <c r="J35" s="55"/>
      <c r="K35" s="56"/>
      <c r="L35" s="56"/>
      <c r="M35" s="56"/>
      <c r="P35" s="146"/>
      <c r="Q35" s="146"/>
    </row>
    <row r="36" spans="1:17" s="57" customFormat="1" ht="15" customHeight="1">
      <c r="A36" s="52"/>
      <c r="B36" s="187" t="s">
        <v>41</v>
      </c>
      <c r="C36" s="187"/>
      <c r="D36" s="187"/>
      <c r="G36" s="54"/>
      <c r="H36" s="55"/>
      <c r="L36" s="188" t="s">
        <v>47</v>
      </c>
      <c r="M36" s="188"/>
      <c r="N36" s="188"/>
      <c r="O36" s="137"/>
      <c r="Q36" s="147"/>
    </row>
    <row r="37" spans="1:17" s="60" customFormat="1" ht="15" customHeight="1">
      <c r="A37" s="58"/>
      <c r="B37" s="58"/>
      <c r="C37" s="59" t="s">
        <v>42</v>
      </c>
      <c r="G37" s="61"/>
      <c r="H37" s="62"/>
      <c r="L37" s="62"/>
      <c r="M37" s="59" t="s">
        <v>43</v>
      </c>
      <c r="O37" s="21"/>
      <c r="Q37" s="148"/>
    </row>
  </sheetData>
  <sheetProtection algorithmName="SHA-512" hashValue="9sLOYv44qhMeLRknG5Fc6CxTgk7aavUEgSWMLV+X1naW2mLO24KNuG4c33Hr7n1MBWyH54VFA5updTsCmA18RQ==" saltValue="QDuVwb15/tvMXSeH0djP0Q==" spinCount="100000" sheet="1" objects="1" scenarios="1"/>
  <mergeCells count="25">
    <mergeCell ref="K28:L28"/>
    <mergeCell ref="K29:L29"/>
    <mergeCell ref="B36:D36"/>
    <mergeCell ref="A12:C12"/>
    <mergeCell ref="L36:N36"/>
    <mergeCell ref="D13:K13"/>
    <mergeCell ref="B19:F19"/>
    <mergeCell ref="G19:G23"/>
    <mergeCell ref="B20:F20"/>
    <mergeCell ref="K30:L30"/>
    <mergeCell ref="A15:A16"/>
    <mergeCell ref="B15:F16"/>
    <mergeCell ref="G15:G16"/>
    <mergeCell ref="H15:K16"/>
    <mergeCell ref="A17:A25"/>
    <mergeCell ref="B17:F17"/>
    <mergeCell ref="B25:F25"/>
    <mergeCell ref="L27:O27"/>
    <mergeCell ref="B1:D1"/>
    <mergeCell ref="B3:O3"/>
    <mergeCell ref="B18:F18"/>
    <mergeCell ref="B21:F21"/>
    <mergeCell ref="B22:F22"/>
    <mergeCell ref="B24:F24"/>
    <mergeCell ref="A6:D11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77" t="s">
        <v>113</v>
      </c>
      <c r="C1" s="177"/>
      <c r="D1" s="177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8"/>
      <c r="C2" s="158"/>
      <c r="D2" s="158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7">
        <v>3</v>
      </c>
      <c r="B3" s="182" t="s">
        <v>48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0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</row>
    <row r="6" spans="1:20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0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0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0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0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0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0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9"/>
      <c r="L12" s="19"/>
      <c r="M12" s="19"/>
    </row>
    <row r="13" spans="1:20" s="2" customFormat="1" ht="15" customHeight="1">
      <c r="A13" s="22"/>
      <c r="B13" s="22"/>
      <c r="C13" s="22"/>
      <c r="D13" s="219" t="s">
        <v>60</v>
      </c>
      <c r="E13" s="219"/>
      <c r="F13" s="219"/>
      <c r="G13" s="219"/>
      <c r="H13" s="219"/>
      <c r="I13" s="219"/>
      <c r="J13" s="219"/>
      <c r="K13" s="219"/>
      <c r="L13" s="19"/>
      <c r="M13" s="19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75" t="s">
        <v>0</v>
      </c>
      <c r="B15" s="178" t="s">
        <v>34</v>
      </c>
      <c r="C15" s="178"/>
      <c r="D15" s="178"/>
      <c r="E15" s="178"/>
      <c r="F15" s="178"/>
      <c r="G15" s="175" t="s">
        <v>2</v>
      </c>
      <c r="H15" s="183" t="s">
        <v>3</v>
      </c>
      <c r="I15" s="184"/>
      <c r="J15" s="23" t="s">
        <v>4</v>
      </c>
      <c r="K15" s="23" t="s">
        <v>90</v>
      </c>
      <c r="L15" s="23" t="s">
        <v>91</v>
      </c>
      <c r="M15" s="23" t="s">
        <v>5</v>
      </c>
      <c r="P15" s="3"/>
      <c r="Q15" s="3"/>
      <c r="S15" s="3"/>
      <c r="T15" s="3"/>
    </row>
    <row r="16" spans="1:20" ht="15.75" thickBot="1">
      <c r="A16" s="176"/>
      <c r="B16" s="179"/>
      <c r="C16" s="179"/>
      <c r="D16" s="179"/>
      <c r="E16" s="179"/>
      <c r="F16" s="179"/>
      <c r="G16" s="176"/>
      <c r="H16" s="185"/>
      <c r="I16" s="186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71" t="s">
        <v>15</v>
      </c>
      <c r="C17" s="172"/>
      <c r="D17" s="172"/>
      <c r="E17" s="172"/>
      <c r="F17" s="172"/>
      <c r="G17" s="26" t="s">
        <v>20</v>
      </c>
      <c r="H17" s="109">
        <v>66.465999999999994</v>
      </c>
      <c r="I17" s="28" t="s">
        <v>12</v>
      </c>
      <c r="J17" s="149">
        <v>0</v>
      </c>
      <c r="K17" s="29">
        <f t="shared" ref="K17:K22" si="0">ROUND(J17*H17,2)</f>
        <v>0</v>
      </c>
      <c r="L17" s="29">
        <f t="shared" ref="L17:L22" si="1">M17-K17</f>
        <v>0</v>
      </c>
      <c r="M17" s="29">
        <f t="shared" ref="M17:M22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24</v>
      </c>
      <c r="B18" s="171" t="s">
        <v>15</v>
      </c>
      <c r="C18" s="172"/>
      <c r="D18" s="172"/>
      <c r="E18" s="172"/>
      <c r="F18" s="172"/>
      <c r="G18" s="26" t="s">
        <v>20</v>
      </c>
      <c r="H18" s="109">
        <v>176.61099999999999</v>
      </c>
      <c r="I18" s="28" t="s">
        <v>12</v>
      </c>
      <c r="J18" s="149">
        <v>0</v>
      </c>
      <c r="K18" s="29">
        <f t="shared" si="0"/>
        <v>0</v>
      </c>
      <c r="L18" s="29">
        <f t="shared" si="1"/>
        <v>0</v>
      </c>
      <c r="M18" s="29">
        <f t="shared" si="2"/>
        <v>0</v>
      </c>
      <c r="P18" s="3"/>
      <c r="Q18" s="3"/>
      <c r="S18" s="3"/>
      <c r="T18" s="3"/>
    </row>
    <row r="19" spans="1:20" ht="15" customHeight="1">
      <c r="A19" s="175" t="s">
        <v>35</v>
      </c>
      <c r="B19" s="173" t="s">
        <v>15</v>
      </c>
      <c r="C19" s="174"/>
      <c r="D19" s="174"/>
      <c r="E19" s="174"/>
      <c r="F19" s="174"/>
      <c r="G19" s="30" t="s">
        <v>18</v>
      </c>
      <c r="H19" s="110">
        <v>18.082999999999998</v>
      </c>
      <c r="I19" s="32" t="s">
        <v>12</v>
      </c>
      <c r="J19" s="150">
        <v>0</v>
      </c>
      <c r="K19" s="33">
        <f t="shared" si="0"/>
        <v>0</v>
      </c>
      <c r="L19" s="33">
        <f t="shared" si="1"/>
        <v>0</v>
      </c>
      <c r="M19" s="33">
        <f t="shared" si="2"/>
        <v>0</v>
      </c>
      <c r="P19" s="3"/>
      <c r="Q19" s="3"/>
      <c r="S19" s="3"/>
      <c r="T19" s="3"/>
    </row>
    <row r="20" spans="1:20" ht="15" customHeight="1" thickBot="1">
      <c r="A20" s="176"/>
      <c r="B20" s="167" t="s">
        <v>16</v>
      </c>
      <c r="C20" s="168"/>
      <c r="D20" s="168"/>
      <c r="E20" s="168"/>
      <c r="F20" s="168"/>
      <c r="G20" s="34" t="s">
        <v>17</v>
      </c>
      <c r="H20" s="111">
        <v>23.742000000000001</v>
      </c>
      <c r="I20" s="36" t="s">
        <v>12</v>
      </c>
      <c r="J20" s="151">
        <v>0</v>
      </c>
      <c r="K20" s="37">
        <f t="shared" si="0"/>
        <v>0</v>
      </c>
      <c r="L20" s="37">
        <f t="shared" si="1"/>
        <v>0</v>
      </c>
      <c r="M20" s="37">
        <f t="shared" si="2"/>
        <v>0</v>
      </c>
      <c r="P20" s="3"/>
      <c r="Q20" s="3"/>
      <c r="S20" s="3"/>
      <c r="T20" s="3"/>
    </row>
    <row r="21" spans="1:20" ht="15" customHeight="1" thickBot="1">
      <c r="A21" s="38" t="s">
        <v>25</v>
      </c>
      <c r="B21" s="189" t="s">
        <v>15</v>
      </c>
      <c r="C21" s="190"/>
      <c r="D21" s="190"/>
      <c r="E21" s="190"/>
      <c r="F21" s="190"/>
      <c r="G21" s="39" t="s">
        <v>20</v>
      </c>
      <c r="H21" s="112">
        <v>129.27099999999999</v>
      </c>
      <c r="I21" s="41" t="s">
        <v>12</v>
      </c>
      <c r="J21" s="152">
        <v>0</v>
      </c>
      <c r="K21" s="42">
        <f t="shared" si="0"/>
        <v>0</v>
      </c>
      <c r="L21" s="42">
        <f t="shared" si="1"/>
        <v>0</v>
      </c>
      <c r="M21" s="42">
        <f t="shared" si="2"/>
        <v>0</v>
      </c>
      <c r="P21" s="3"/>
      <c r="Q21" s="3"/>
      <c r="S21" s="3"/>
      <c r="T21" s="3"/>
    </row>
    <row r="22" spans="1:20" ht="15" customHeight="1" thickBot="1">
      <c r="A22" s="25" t="s">
        <v>37</v>
      </c>
      <c r="B22" s="171" t="s">
        <v>15</v>
      </c>
      <c r="C22" s="172"/>
      <c r="D22" s="172"/>
      <c r="E22" s="172"/>
      <c r="F22" s="172"/>
      <c r="G22" s="26" t="s">
        <v>20</v>
      </c>
      <c r="H22" s="109">
        <v>36.512</v>
      </c>
      <c r="I22" s="28" t="s">
        <v>12</v>
      </c>
      <c r="J22" s="149">
        <v>0</v>
      </c>
      <c r="K22" s="29">
        <f t="shared" si="0"/>
        <v>0</v>
      </c>
      <c r="L22" s="29">
        <f t="shared" si="1"/>
        <v>0</v>
      </c>
      <c r="M22" s="29">
        <f t="shared" si="2"/>
        <v>0</v>
      </c>
      <c r="P22" s="3"/>
      <c r="Q22" s="3"/>
      <c r="S22" s="3"/>
      <c r="T22" s="3"/>
    </row>
    <row r="23" spans="1:20" ht="15" customHeight="1" thickBot="1">
      <c r="A23" s="43"/>
      <c r="B23" s="44"/>
      <c r="C23" s="45"/>
      <c r="D23" s="45"/>
      <c r="E23" s="45"/>
      <c r="F23" s="45"/>
      <c r="G23" s="46" t="s">
        <v>38</v>
      </c>
      <c r="H23" s="47">
        <f>SUM(H17:H22)</f>
        <v>450.685</v>
      </c>
      <c r="I23" s="48" t="s">
        <v>12</v>
      </c>
      <c r="J23" s="49" t="s">
        <v>39</v>
      </c>
      <c r="K23" s="50">
        <f>SUM(K17:K22)</f>
        <v>0</v>
      </c>
      <c r="L23" s="50">
        <f>SUM(L17:L22)</f>
        <v>0</v>
      </c>
      <c r="M23" s="50">
        <f>SUM(M17:M22)</f>
        <v>0</v>
      </c>
      <c r="P23" s="3"/>
      <c r="Q23" s="3"/>
    </row>
    <row r="24" spans="1:20" s="4" customFormat="1" ht="15" customHeight="1">
      <c r="A24" s="51"/>
      <c r="B24" s="52"/>
      <c r="C24" s="53"/>
      <c r="D24" s="53"/>
      <c r="E24" s="53"/>
      <c r="F24" s="53"/>
      <c r="G24" s="54"/>
      <c r="H24" s="55"/>
      <c r="I24" s="55"/>
      <c r="J24" s="55"/>
      <c r="K24" s="56"/>
      <c r="L24" s="56"/>
      <c r="M24" s="56"/>
      <c r="P24" s="7"/>
      <c r="Q24" s="7"/>
    </row>
    <row r="25" spans="1:20" s="4" customFormat="1" ht="15" customHeight="1">
      <c r="A25" s="51"/>
      <c r="B25" s="52"/>
      <c r="C25" s="53"/>
      <c r="D25" s="53"/>
      <c r="E25" s="53"/>
      <c r="F25" s="53"/>
      <c r="G25" s="54"/>
      <c r="H25" s="55"/>
      <c r="I25" s="55"/>
      <c r="J25" s="55"/>
      <c r="K25" s="56"/>
      <c r="L25" s="56"/>
      <c r="M25" s="56"/>
      <c r="P25" s="7"/>
      <c r="Q25" s="7"/>
    </row>
    <row r="26" spans="1:20" s="4" customFormat="1" ht="15" customHeight="1">
      <c r="A26" s="51"/>
      <c r="B26" s="52"/>
      <c r="C26" s="53"/>
      <c r="D26" s="53"/>
      <c r="E26" s="53"/>
      <c r="F26" s="53"/>
      <c r="G26" s="54"/>
      <c r="H26" s="55"/>
      <c r="I26" s="55"/>
      <c r="J26" s="55"/>
      <c r="K26" s="56"/>
      <c r="L26" s="56"/>
      <c r="M26" s="56"/>
      <c r="P26" s="7"/>
      <c r="Q26" s="7"/>
    </row>
    <row r="27" spans="1:20" s="4" customFormat="1" ht="15" customHeight="1">
      <c r="A27" s="51"/>
      <c r="B27" s="52"/>
      <c r="C27" s="53"/>
      <c r="D27" s="53"/>
      <c r="E27" s="53"/>
      <c r="F27" s="53"/>
      <c r="G27" s="54"/>
      <c r="H27" s="55"/>
      <c r="I27" s="55"/>
      <c r="J27" s="55"/>
      <c r="K27" s="56"/>
      <c r="L27" s="56"/>
      <c r="M27" s="56"/>
      <c r="P27" s="7"/>
      <c r="Q27" s="7"/>
    </row>
    <row r="28" spans="1:20" s="4" customFormat="1" ht="15" customHeight="1">
      <c r="A28" s="51"/>
      <c r="B28" s="52"/>
      <c r="C28" s="53"/>
      <c r="D28" s="53"/>
      <c r="E28" s="53"/>
      <c r="F28" s="53"/>
      <c r="G28" s="54"/>
      <c r="H28" s="55"/>
      <c r="I28" s="55"/>
      <c r="J28" s="55"/>
      <c r="K28" s="56"/>
      <c r="L28" s="56"/>
      <c r="M28" s="56"/>
      <c r="P28" s="7"/>
      <c r="Q28" s="7"/>
    </row>
    <row r="29" spans="1:20" s="10" customFormat="1" ht="15" customHeight="1">
      <c r="A29" s="52"/>
      <c r="B29" s="187" t="s">
        <v>41</v>
      </c>
      <c r="C29" s="187"/>
      <c r="D29" s="187"/>
      <c r="E29" s="57"/>
      <c r="F29" s="57"/>
      <c r="G29" s="54"/>
      <c r="H29" s="55"/>
      <c r="I29" s="55"/>
      <c r="J29" s="188" t="s">
        <v>40</v>
      </c>
      <c r="K29" s="188"/>
      <c r="L29" s="188"/>
      <c r="M29" s="56"/>
      <c r="P29" s="11"/>
      <c r="Q29" s="11"/>
    </row>
    <row r="30" spans="1:20" s="8" customFormat="1" ht="15" customHeight="1">
      <c r="A30" s="58"/>
      <c r="B30" s="58"/>
      <c r="C30" s="59" t="s">
        <v>42</v>
      </c>
      <c r="D30" s="60"/>
      <c r="E30" s="60"/>
      <c r="F30" s="60"/>
      <c r="G30" s="61"/>
      <c r="H30" s="62"/>
      <c r="I30" s="62"/>
      <c r="J30" s="62"/>
      <c r="K30" s="59" t="s">
        <v>43</v>
      </c>
      <c r="L30" s="21"/>
      <c r="M30" s="21"/>
      <c r="P30" s="9"/>
      <c r="Q30" s="9"/>
    </row>
    <row r="31" spans="1:20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sheetProtection algorithmName="SHA-512" hashValue="5lBKNdPc9hAvYfIq6PCAo7CdhjlCLpFNt2nKCUwzRLN4gevyJr3RUpWqv2tp+SOfPc3racXGeVG9JLPlz9rxhw==" saltValue="MUnq1Udd8EgpeOmm5nF0NA==" spinCount="100000" sheet="1" objects="1" scenarios="1"/>
  <mergeCells count="18">
    <mergeCell ref="B29:D29"/>
    <mergeCell ref="J29:L29"/>
    <mergeCell ref="A19:A20"/>
    <mergeCell ref="B19:F19"/>
    <mergeCell ref="B20:F20"/>
    <mergeCell ref="B1:D1"/>
    <mergeCell ref="B3:M3"/>
    <mergeCell ref="G15:G16"/>
    <mergeCell ref="B21:F21"/>
    <mergeCell ref="B22:F22"/>
    <mergeCell ref="H15:I16"/>
    <mergeCell ref="B17:F17"/>
    <mergeCell ref="B18:F18"/>
    <mergeCell ref="A12:C12"/>
    <mergeCell ref="D13:K13"/>
    <mergeCell ref="A15:A16"/>
    <mergeCell ref="B15:F16"/>
    <mergeCell ref="A6:D11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77" t="s">
        <v>113</v>
      </c>
      <c r="C1" s="177"/>
      <c r="D1" s="177"/>
      <c r="E1" s="17"/>
      <c r="F1" s="17"/>
      <c r="G1" s="17"/>
      <c r="H1" s="17"/>
      <c r="I1" s="63"/>
      <c r="J1" s="64"/>
      <c r="K1" s="64"/>
      <c r="L1" s="17"/>
      <c r="M1" s="17"/>
      <c r="N1" s="17"/>
      <c r="O1" s="17"/>
    </row>
    <row r="2" spans="1:22" ht="16.5" thickBot="1">
      <c r="A2" s="16"/>
      <c r="B2" s="158"/>
      <c r="C2" s="158"/>
      <c r="D2" s="158"/>
      <c r="E2" s="17"/>
      <c r="F2" s="17"/>
      <c r="G2" s="17"/>
      <c r="H2" s="17"/>
      <c r="I2" s="63"/>
      <c r="J2" s="64"/>
      <c r="K2" s="64"/>
      <c r="L2" s="17"/>
      <c r="M2" s="17"/>
      <c r="N2" s="17"/>
      <c r="O2" s="17"/>
    </row>
    <row r="3" spans="1:22" s="2" customFormat="1" ht="30" customHeight="1" thickBot="1">
      <c r="A3" s="157">
        <v>4</v>
      </c>
      <c r="B3" s="182" t="s">
        <v>64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2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2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2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2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2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2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2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19" t="s">
        <v>60</v>
      </c>
      <c r="E13" s="219"/>
      <c r="F13" s="219"/>
      <c r="G13" s="219"/>
      <c r="H13" s="219"/>
      <c r="I13" s="219"/>
      <c r="J13" s="219"/>
      <c r="K13" s="219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63"/>
      <c r="J14" s="64"/>
      <c r="K14" s="64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75" t="s">
        <v>0</v>
      </c>
      <c r="B15" s="211" t="s">
        <v>1</v>
      </c>
      <c r="C15" s="178"/>
      <c r="D15" s="178"/>
      <c r="E15" s="178"/>
      <c r="F15" s="212"/>
      <c r="G15" s="175" t="s">
        <v>2</v>
      </c>
      <c r="H15" s="183" t="s">
        <v>3</v>
      </c>
      <c r="I15" s="184"/>
      <c r="J15" s="184"/>
      <c r="K15" s="215"/>
      <c r="L15" s="23" t="s">
        <v>4</v>
      </c>
      <c r="M15" s="23" t="s">
        <v>90</v>
      </c>
      <c r="N15" s="23" t="s">
        <v>91</v>
      </c>
      <c r="O15" s="23" t="s">
        <v>5</v>
      </c>
      <c r="R15" s="3"/>
      <c r="S15" s="3"/>
      <c r="U15" s="3"/>
      <c r="V15" s="3"/>
    </row>
    <row r="16" spans="1:22" ht="15.75" thickBot="1">
      <c r="A16" s="176"/>
      <c r="B16" s="213"/>
      <c r="C16" s="179"/>
      <c r="D16" s="179"/>
      <c r="E16" s="179"/>
      <c r="F16" s="214"/>
      <c r="G16" s="176"/>
      <c r="H16" s="185"/>
      <c r="I16" s="186"/>
      <c r="J16" s="186"/>
      <c r="K16" s="216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7" t="s">
        <v>61</v>
      </c>
      <c r="B17" s="171" t="s">
        <v>15</v>
      </c>
      <c r="C17" s="172"/>
      <c r="D17" s="172"/>
      <c r="E17" s="172"/>
      <c r="F17" s="218"/>
      <c r="G17" s="39" t="s">
        <v>20</v>
      </c>
      <c r="H17" s="65">
        <v>409.096</v>
      </c>
      <c r="I17" s="66"/>
      <c r="J17" s="67" t="s">
        <v>12</v>
      </c>
      <c r="K17" s="66"/>
      <c r="L17" s="154">
        <v>0</v>
      </c>
      <c r="M17" s="33">
        <f>ROUND(L17*H17,2)</f>
        <v>0</v>
      </c>
      <c r="N17" s="33">
        <f>O17-M17</f>
        <v>0</v>
      </c>
      <c r="O17" s="33">
        <f>ROUND(M17*1.23,2)</f>
        <v>0</v>
      </c>
      <c r="R17" s="3"/>
      <c r="S17" s="3"/>
      <c r="U17" s="3"/>
      <c r="V17" s="3"/>
    </row>
    <row r="18" spans="1:22" ht="15.75" thickBot="1">
      <c r="A18" s="217"/>
      <c r="B18" s="195" t="s">
        <v>78</v>
      </c>
      <c r="C18" s="195"/>
      <c r="D18" s="195"/>
      <c r="E18" s="195"/>
      <c r="F18" s="195"/>
      <c r="G18" s="25"/>
      <c r="H18" s="68"/>
      <c r="I18" s="69"/>
      <c r="J18" s="70"/>
      <c r="K18" s="71"/>
      <c r="L18" s="155"/>
      <c r="M18" s="50">
        <f>SUM(M17:M17)</f>
        <v>0</v>
      </c>
      <c r="N18" s="50">
        <f>SUM(N17:N17)</f>
        <v>0</v>
      </c>
      <c r="O18" s="50">
        <f>SUM(O17:O17)</f>
        <v>0</v>
      </c>
      <c r="R18" s="3"/>
      <c r="S18" s="3"/>
      <c r="U18" s="3"/>
      <c r="V18" s="3"/>
    </row>
    <row r="19" spans="1:22">
      <c r="A19" s="217"/>
      <c r="B19" s="203" t="s">
        <v>27</v>
      </c>
      <c r="C19" s="204"/>
      <c r="D19" s="204"/>
      <c r="E19" s="204"/>
      <c r="F19" s="205"/>
      <c r="G19" s="206" t="s">
        <v>20</v>
      </c>
      <c r="H19" s="72">
        <f>H17</f>
        <v>409.096</v>
      </c>
      <c r="I19" s="73"/>
      <c r="J19" s="74" t="s">
        <v>12</v>
      </c>
      <c r="K19" s="75"/>
      <c r="L19" s="144">
        <v>0</v>
      </c>
      <c r="M19" s="33">
        <f>ROUND(L19*H19,2)</f>
        <v>0</v>
      </c>
      <c r="N19" s="33">
        <f>O19-M19</f>
        <v>0</v>
      </c>
      <c r="O19" s="33">
        <f>ROUND(M19*1.23,2)</f>
        <v>0</v>
      </c>
      <c r="R19" s="3"/>
      <c r="S19" s="3"/>
      <c r="U19" s="3"/>
      <c r="V19" s="3"/>
    </row>
    <row r="20" spans="1:22">
      <c r="A20" s="217"/>
      <c r="B20" s="208" t="s">
        <v>28</v>
      </c>
      <c r="C20" s="208"/>
      <c r="D20" s="208"/>
      <c r="E20" s="208"/>
      <c r="F20" s="208"/>
      <c r="G20" s="207"/>
      <c r="H20" s="76">
        <v>0.31</v>
      </c>
      <c r="I20" s="77" t="s">
        <v>32</v>
      </c>
      <c r="J20" s="78">
        <v>12</v>
      </c>
      <c r="K20" s="79" t="s">
        <v>31</v>
      </c>
      <c r="L20" s="153">
        <v>0</v>
      </c>
      <c r="M20" s="80">
        <f>ROUND(L20*H20*J20,2)</f>
        <v>0</v>
      </c>
      <c r="N20" s="80">
        <f>O20-M20</f>
        <v>0</v>
      </c>
      <c r="O20" s="80">
        <f>ROUND(M20*1.23,2)</f>
        <v>0</v>
      </c>
      <c r="R20" s="3"/>
      <c r="S20" s="3"/>
      <c r="U20" s="3"/>
      <c r="V20" s="3"/>
    </row>
    <row r="21" spans="1:22">
      <c r="A21" s="217"/>
      <c r="B21" s="196" t="s">
        <v>29</v>
      </c>
      <c r="C21" s="196"/>
      <c r="D21" s="196"/>
      <c r="E21" s="196"/>
      <c r="F21" s="196"/>
      <c r="G21" s="207"/>
      <c r="H21" s="76">
        <v>0.31</v>
      </c>
      <c r="I21" s="73" t="s">
        <v>32</v>
      </c>
      <c r="J21" s="81">
        <v>12</v>
      </c>
      <c r="K21" s="82" t="s">
        <v>31</v>
      </c>
      <c r="L21" s="153">
        <v>0</v>
      </c>
      <c r="M21" s="80">
        <f>ROUND(L21*H21*J21,2)</f>
        <v>0</v>
      </c>
      <c r="N21" s="80">
        <f>O21-M21</f>
        <v>0</v>
      </c>
      <c r="O21" s="80">
        <f>ROUND(M21*1.23,2)</f>
        <v>0</v>
      </c>
      <c r="R21" s="3"/>
      <c r="S21" s="3"/>
      <c r="U21" s="3"/>
      <c r="V21" s="3"/>
    </row>
    <row r="22" spans="1:22">
      <c r="A22" s="217"/>
      <c r="B22" s="197" t="s">
        <v>30</v>
      </c>
      <c r="C22" s="196"/>
      <c r="D22" s="196"/>
      <c r="E22" s="196"/>
      <c r="F22" s="196"/>
      <c r="G22" s="207"/>
      <c r="H22" s="72">
        <f>H17</f>
        <v>409.096</v>
      </c>
      <c r="I22" s="83"/>
      <c r="J22" s="84" t="s">
        <v>12</v>
      </c>
      <c r="K22" s="85"/>
      <c r="L22" s="153">
        <v>0</v>
      </c>
      <c r="M22" s="80">
        <f>ROUND(L22*H22,2)</f>
        <v>0</v>
      </c>
      <c r="N22" s="80">
        <f>O22-M22</f>
        <v>0</v>
      </c>
      <c r="O22" s="80">
        <f>ROUND(M22*1.23,2)</f>
        <v>0</v>
      </c>
      <c r="R22" s="3"/>
      <c r="S22" s="3"/>
      <c r="V22" s="3"/>
    </row>
    <row r="23" spans="1:22" ht="15.75" thickBot="1">
      <c r="A23" s="217"/>
      <c r="B23" s="86" t="s">
        <v>75</v>
      </c>
      <c r="C23" s="87"/>
      <c r="D23" s="87"/>
      <c r="E23" s="87"/>
      <c r="F23" s="88"/>
      <c r="G23" s="207"/>
      <c r="H23" s="89">
        <v>3</v>
      </c>
      <c r="I23" s="73" t="s">
        <v>32</v>
      </c>
      <c r="J23" s="81">
        <v>12</v>
      </c>
      <c r="K23" s="90" t="s">
        <v>31</v>
      </c>
      <c r="L23" s="152">
        <v>0</v>
      </c>
      <c r="M23" s="37">
        <f>ROUND(L23*H23*J23,2)</f>
        <v>0</v>
      </c>
      <c r="N23" s="91">
        <f>O23-M23</f>
        <v>0</v>
      </c>
      <c r="O23" s="91">
        <f>ROUND(M23*1.23,2)</f>
        <v>0</v>
      </c>
      <c r="R23" s="3"/>
      <c r="S23" s="3"/>
    </row>
    <row r="24" spans="1:22" ht="15.75" thickBot="1">
      <c r="A24" s="217"/>
      <c r="B24" s="191" t="s">
        <v>76</v>
      </c>
      <c r="C24" s="195"/>
      <c r="D24" s="195"/>
      <c r="E24" s="195"/>
      <c r="F24" s="198"/>
      <c r="G24" s="92"/>
      <c r="H24" s="93" t="s">
        <v>8</v>
      </c>
      <c r="I24" s="94"/>
      <c r="J24" s="95"/>
      <c r="K24" s="96"/>
      <c r="L24" s="97"/>
      <c r="M24" s="98">
        <f>SUM(M19:M23)</f>
        <v>0</v>
      </c>
      <c r="N24" s="98">
        <f>SUM(N19:N23)</f>
        <v>0</v>
      </c>
      <c r="O24" s="98">
        <f>SUM(O19:O23)</f>
        <v>0</v>
      </c>
      <c r="R24" s="3"/>
      <c r="S24" s="3"/>
    </row>
    <row r="25" spans="1:22" ht="15" customHeight="1" thickBot="1">
      <c r="A25" s="176"/>
      <c r="B25" s="191" t="s">
        <v>7</v>
      </c>
      <c r="C25" s="192"/>
      <c r="D25" s="192"/>
      <c r="E25" s="192"/>
      <c r="F25" s="193"/>
      <c r="G25" s="99"/>
      <c r="H25" s="100"/>
      <c r="I25" s="101"/>
      <c r="J25" s="102"/>
      <c r="K25" s="101"/>
      <c r="L25" s="103"/>
      <c r="M25" s="50">
        <f>M18+M24</f>
        <v>0</v>
      </c>
      <c r="N25" s="50">
        <f>N18+N24</f>
        <v>0</v>
      </c>
      <c r="O25" s="50">
        <f>O18+O24</f>
        <v>0</v>
      </c>
      <c r="R25" s="3"/>
      <c r="S25" s="3"/>
    </row>
    <row r="26" spans="1:22" ht="15" customHeight="1">
      <c r="A26" s="175" t="s">
        <v>73</v>
      </c>
      <c r="B26" s="224" t="s">
        <v>15</v>
      </c>
      <c r="C26" s="225"/>
      <c r="D26" s="225"/>
      <c r="E26" s="225"/>
      <c r="F26" s="226"/>
      <c r="G26" s="30" t="s">
        <v>74</v>
      </c>
      <c r="H26" s="65">
        <v>251.80699999999999</v>
      </c>
      <c r="I26" s="66"/>
      <c r="J26" s="67" t="s">
        <v>12</v>
      </c>
      <c r="K26" s="66"/>
      <c r="L26" s="154">
        <v>0</v>
      </c>
      <c r="M26" s="113">
        <f>ROUND(L26*H26,2)</f>
        <v>0</v>
      </c>
      <c r="N26" s="113">
        <f>O26-M26</f>
        <v>0</v>
      </c>
      <c r="O26" s="113">
        <f>ROUND(M26*1.23,2)</f>
        <v>0</v>
      </c>
      <c r="R26" s="3"/>
      <c r="S26" s="3"/>
      <c r="U26" s="3"/>
      <c r="V26" s="3"/>
    </row>
    <row r="27" spans="1:22" ht="15" customHeight="1">
      <c r="A27" s="217"/>
      <c r="B27" s="227" t="s">
        <v>16</v>
      </c>
      <c r="C27" s="228"/>
      <c r="D27" s="228"/>
      <c r="E27" s="228"/>
      <c r="F27" s="229"/>
      <c r="G27" s="114" t="s">
        <v>71</v>
      </c>
      <c r="H27" s="65">
        <v>125.90300000000001</v>
      </c>
      <c r="I27" s="66"/>
      <c r="J27" s="67" t="s">
        <v>12</v>
      </c>
      <c r="K27" s="66"/>
      <c r="L27" s="154">
        <v>0</v>
      </c>
      <c r="M27" s="113">
        <f>ROUND(L27*H27,2)</f>
        <v>0</v>
      </c>
      <c r="N27" s="113">
        <f>O27-M27</f>
        <v>0</v>
      </c>
      <c r="O27" s="113">
        <f>ROUND(M27*1.23,2)</f>
        <v>0</v>
      </c>
      <c r="R27" s="3"/>
      <c r="S27" s="3"/>
      <c r="U27" s="3"/>
      <c r="V27" s="3"/>
    </row>
    <row r="28" spans="1:22" ht="15" customHeight="1" thickBot="1">
      <c r="A28" s="217"/>
      <c r="B28" s="167" t="s">
        <v>70</v>
      </c>
      <c r="C28" s="168"/>
      <c r="D28" s="168"/>
      <c r="E28" s="168"/>
      <c r="F28" s="232"/>
      <c r="G28" s="115" t="s">
        <v>72</v>
      </c>
      <c r="H28" s="65">
        <v>881.327</v>
      </c>
      <c r="I28" s="66"/>
      <c r="J28" s="67" t="s">
        <v>12</v>
      </c>
      <c r="K28" s="66"/>
      <c r="L28" s="154">
        <v>0</v>
      </c>
      <c r="M28" s="113">
        <f>ROUND(L28*H28,2)</f>
        <v>0</v>
      </c>
      <c r="N28" s="113">
        <f>O28-M28</f>
        <v>0</v>
      </c>
      <c r="O28" s="113">
        <f>ROUND(M28*1.23,2)</f>
        <v>0</v>
      </c>
      <c r="R28" s="3"/>
      <c r="S28" s="3"/>
      <c r="U28" s="3"/>
      <c r="V28" s="3"/>
    </row>
    <row r="29" spans="1:22" ht="15.75" thickBot="1">
      <c r="A29" s="217"/>
      <c r="B29" s="195" t="s">
        <v>77</v>
      </c>
      <c r="C29" s="195"/>
      <c r="D29" s="195"/>
      <c r="E29" s="195"/>
      <c r="F29" s="195"/>
      <c r="G29" s="25"/>
      <c r="H29" s="68"/>
      <c r="I29" s="69"/>
      <c r="J29" s="70"/>
      <c r="K29" s="71"/>
      <c r="L29" s="155"/>
      <c r="M29" s="50">
        <f>SUM(M26:M28)</f>
        <v>0</v>
      </c>
      <c r="N29" s="50">
        <f>SUM(N26:N28)</f>
        <v>0</v>
      </c>
      <c r="O29" s="50">
        <f>SUM(O26:O28)</f>
        <v>0</v>
      </c>
      <c r="R29" s="3"/>
      <c r="S29" s="3"/>
      <c r="U29" s="3"/>
      <c r="V29" s="3"/>
    </row>
    <row r="30" spans="1:22" ht="15" customHeight="1">
      <c r="A30" s="217"/>
      <c r="B30" s="220" t="s">
        <v>80</v>
      </c>
      <c r="C30" s="221"/>
      <c r="D30" s="221"/>
      <c r="E30" s="221"/>
      <c r="F30" s="222"/>
      <c r="G30" s="30" t="s">
        <v>74</v>
      </c>
      <c r="H30" s="116">
        <f>H26</f>
        <v>251.80699999999999</v>
      </c>
      <c r="I30" s="117"/>
      <c r="J30" s="118" t="s">
        <v>12</v>
      </c>
      <c r="K30" s="119"/>
      <c r="L30" s="150">
        <v>0</v>
      </c>
      <c r="M30" s="120">
        <f>ROUND(L30*H30,2)</f>
        <v>0</v>
      </c>
      <c r="N30" s="120">
        <f t="shared" ref="N30:N36" si="0">O30-M30</f>
        <v>0</v>
      </c>
      <c r="O30" s="120">
        <f t="shared" ref="O30:O36" si="1">ROUND(M30*1.23,2)</f>
        <v>0</v>
      </c>
      <c r="R30" s="3"/>
      <c r="S30" s="3"/>
      <c r="U30" s="3"/>
      <c r="V30" s="3"/>
    </row>
    <row r="31" spans="1:22" ht="15" customHeight="1">
      <c r="A31" s="217"/>
      <c r="B31" s="197" t="s">
        <v>81</v>
      </c>
      <c r="C31" s="196"/>
      <c r="D31" s="196"/>
      <c r="E31" s="196"/>
      <c r="F31" s="223"/>
      <c r="G31" s="114" t="s">
        <v>71</v>
      </c>
      <c r="H31" s="121">
        <f>H27</f>
        <v>125.90300000000001</v>
      </c>
      <c r="I31" s="83"/>
      <c r="J31" s="84" t="s">
        <v>12</v>
      </c>
      <c r="K31" s="85"/>
      <c r="L31" s="153">
        <v>0</v>
      </c>
      <c r="M31" s="80">
        <f>ROUND(L31*H31,2)</f>
        <v>0</v>
      </c>
      <c r="N31" s="80">
        <f t="shared" si="0"/>
        <v>0</v>
      </c>
      <c r="O31" s="80">
        <f t="shared" si="1"/>
        <v>0</v>
      </c>
      <c r="R31" s="3"/>
      <c r="S31" s="3"/>
      <c r="U31" s="3"/>
      <c r="V31" s="3"/>
    </row>
    <row r="32" spans="1:22" ht="15" customHeight="1">
      <c r="A32" s="217"/>
      <c r="B32" s="230" t="s">
        <v>82</v>
      </c>
      <c r="C32" s="208"/>
      <c r="D32" s="208"/>
      <c r="E32" s="208"/>
      <c r="F32" s="231"/>
      <c r="G32" s="114" t="s">
        <v>72</v>
      </c>
      <c r="H32" s="121">
        <f>H28</f>
        <v>881.327</v>
      </c>
      <c r="I32" s="83"/>
      <c r="J32" s="84" t="s">
        <v>12</v>
      </c>
      <c r="K32" s="85"/>
      <c r="L32" s="153">
        <v>0</v>
      </c>
      <c r="M32" s="113">
        <f>ROUND(L32*H32,2)</f>
        <v>0</v>
      </c>
      <c r="N32" s="113">
        <f t="shared" si="0"/>
        <v>0</v>
      </c>
      <c r="O32" s="113">
        <f t="shared" si="1"/>
        <v>0</v>
      </c>
      <c r="R32" s="3"/>
      <c r="S32" s="3"/>
      <c r="U32" s="3"/>
      <c r="V32" s="3"/>
    </row>
    <row r="33" spans="1:22">
      <c r="A33" s="217"/>
      <c r="B33" s="208" t="s">
        <v>83</v>
      </c>
      <c r="C33" s="208"/>
      <c r="D33" s="208"/>
      <c r="E33" s="208"/>
      <c r="F33" s="208"/>
      <c r="G33" s="122"/>
      <c r="H33" s="76">
        <v>0.51500000000000001</v>
      </c>
      <c r="I33" s="77" t="s">
        <v>32</v>
      </c>
      <c r="J33" s="78">
        <v>12</v>
      </c>
      <c r="K33" s="79" t="s">
        <v>31</v>
      </c>
      <c r="L33" s="153">
        <v>0</v>
      </c>
      <c r="M33" s="80">
        <f>ROUND(L33*H33*J33,2)</f>
        <v>0</v>
      </c>
      <c r="N33" s="80">
        <f t="shared" si="0"/>
        <v>0</v>
      </c>
      <c r="O33" s="80">
        <f t="shared" si="1"/>
        <v>0</v>
      </c>
      <c r="R33" s="3"/>
      <c r="S33" s="3"/>
      <c r="U33" s="3"/>
      <c r="V33" s="3"/>
    </row>
    <row r="34" spans="1:22">
      <c r="A34" s="217"/>
      <c r="B34" s="196" t="s">
        <v>84</v>
      </c>
      <c r="C34" s="196"/>
      <c r="D34" s="196"/>
      <c r="E34" s="196"/>
      <c r="F34" s="196"/>
      <c r="G34" s="122"/>
      <c r="H34" s="76">
        <v>0.51500000000000001</v>
      </c>
      <c r="I34" s="73" t="s">
        <v>32</v>
      </c>
      <c r="J34" s="81">
        <v>12</v>
      </c>
      <c r="K34" s="82" t="s">
        <v>31</v>
      </c>
      <c r="L34" s="153">
        <v>0</v>
      </c>
      <c r="M34" s="80">
        <f>ROUND(L34*H34*J34,2)</f>
        <v>0</v>
      </c>
      <c r="N34" s="80">
        <f t="shared" si="0"/>
        <v>0</v>
      </c>
      <c r="O34" s="80">
        <f t="shared" si="1"/>
        <v>0</v>
      </c>
      <c r="R34" s="3"/>
      <c r="S34" s="3"/>
      <c r="U34" s="3"/>
      <c r="V34" s="3"/>
    </row>
    <row r="35" spans="1:22">
      <c r="A35" s="217"/>
      <c r="B35" s="197" t="s">
        <v>85</v>
      </c>
      <c r="C35" s="196"/>
      <c r="D35" s="196"/>
      <c r="E35" s="196"/>
      <c r="F35" s="196"/>
      <c r="G35" s="122"/>
      <c r="H35" s="72">
        <f>H30+H31+H32</f>
        <v>1259.037</v>
      </c>
      <c r="I35" s="83"/>
      <c r="J35" s="84" t="s">
        <v>12</v>
      </c>
      <c r="K35" s="85"/>
      <c r="L35" s="153">
        <v>0</v>
      </c>
      <c r="M35" s="80">
        <f>ROUND(L35*H35,2)</f>
        <v>0</v>
      </c>
      <c r="N35" s="80">
        <f t="shared" si="0"/>
        <v>0</v>
      </c>
      <c r="O35" s="80">
        <f t="shared" si="1"/>
        <v>0</v>
      </c>
      <c r="R35" s="3"/>
      <c r="S35" s="3"/>
      <c r="V35" s="3"/>
    </row>
    <row r="36" spans="1:22" ht="15.75" thickBot="1">
      <c r="A36" s="217"/>
      <c r="B36" s="86" t="s">
        <v>86</v>
      </c>
      <c r="C36" s="87"/>
      <c r="D36" s="87"/>
      <c r="E36" s="87"/>
      <c r="F36" s="88"/>
      <c r="G36" s="122"/>
      <c r="H36" s="89">
        <v>4</v>
      </c>
      <c r="I36" s="73" t="s">
        <v>32</v>
      </c>
      <c r="J36" s="81">
        <v>12</v>
      </c>
      <c r="K36" s="90" t="s">
        <v>31</v>
      </c>
      <c r="L36" s="152">
        <v>0</v>
      </c>
      <c r="M36" s="37">
        <f>ROUND(L36*H36*J36,2)</f>
        <v>0</v>
      </c>
      <c r="N36" s="91">
        <f t="shared" si="0"/>
        <v>0</v>
      </c>
      <c r="O36" s="91">
        <f t="shared" si="1"/>
        <v>0</v>
      </c>
      <c r="R36" s="3"/>
      <c r="S36" s="3"/>
    </row>
    <row r="37" spans="1:22" ht="15.75" thickBot="1">
      <c r="A37" s="217"/>
      <c r="B37" s="191" t="s">
        <v>88</v>
      </c>
      <c r="C37" s="195"/>
      <c r="D37" s="195"/>
      <c r="E37" s="195"/>
      <c r="F37" s="198"/>
      <c r="G37" s="92"/>
      <c r="H37" s="93" t="s">
        <v>8</v>
      </c>
      <c r="I37" s="94"/>
      <c r="J37" s="95"/>
      <c r="K37" s="96"/>
      <c r="L37" s="97"/>
      <c r="M37" s="98">
        <f>SUM(M30:M36)</f>
        <v>0</v>
      </c>
      <c r="N37" s="98">
        <f>SUM(N30:N36)</f>
        <v>0</v>
      </c>
      <c r="O37" s="98">
        <f>SUM(O30:O36)</f>
        <v>0</v>
      </c>
      <c r="R37" s="3"/>
      <c r="S37" s="3"/>
    </row>
    <row r="38" spans="1:22" ht="15" customHeight="1" thickBot="1">
      <c r="A38" s="176"/>
      <c r="B38" s="191" t="s">
        <v>7</v>
      </c>
      <c r="C38" s="192"/>
      <c r="D38" s="192"/>
      <c r="E38" s="192"/>
      <c r="F38" s="193"/>
      <c r="G38" s="99"/>
      <c r="H38" s="100"/>
      <c r="I38" s="101"/>
      <c r="J38" s="102"/>
      <c r="K38" s="101"/>
      <c r="L38" s="103"/>
      <c r="M38" s="50">
        <f>M29+M37</f>
        <v>0</v>
      </c>
      <c r="N38" s="50">
        <f>N29+N37</f>
        <v>0</v>
      </c>
      <c r="O38" s="50">
        <f>O29+O37</f>
        <v>0</v>
      </c>
      <c r="R38" s="3"/>
      <c r="S38" s="3"/>
    </row>
    <row r="39" spans="1:22" ht="15" customHeight="1">
      <c r="A39" s="51"/>
      <c r="B39" s="52"/>
      <c r="C39" s="53"/>
      <c r="D39" s="53"/>
      <c r="E39" s="53"/>
      <c r="F39" s="53"/>
      <c r="G39" s="54"/>
      <c r="H39" s="55"/>
      <c r="I39" s="55"/>
      <c r="J39" s="104"/>
      <c r="K39" s="104"/>
      <c r="L39" s="55"/>
      <c r="M39" s="56"/>
      <c r="N39" s="56"/>
      <c r="O39" s="56"/>
      <c r="R39" s="3"/>
      <c r="S39" s="3"/>
    </row>
    <row r="40" spans="1:22" ht="15.75" thickBot="1">
      <c r="A40" s="17"/>
      <c r="B40" s="17"/>
      <c r="C40" s="17"/>
      <c r="D40" s="17"/>
      <c r="E40" s="17"/>
      <c r="F40" s="17"/>
      <c r="G40" s="17"/>
      <c r="H40" s="17"/>
      <c r="I40" s="63"/>
      <c r="J40" s="64"/>
      <c r="K40" s="64"/>
      <c r="L40" s="194" t="s">
        <v>19</v>
      </c>
      <c r="M40" s="194"/>
      <c r="N40" s="194"/>
      <c r="O40" s="194"/>
      <c r="R40" s="3"/>
      <c r="S40" s="3"/>
    </row>
    <row r="41" spans="1:22" s="12" customFormat="1" ht="26.25" thickBot="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99"/>
      <c r="L41" s="200"/>
      <c r="M41" s="106" t="s">
        <v>9</v>
      </c>
      <c r="N41" s="106" t="s">
        <v>10</v>
      </c>
      <c r="O41" s="106" t="s">
        <v>45</v>
      </c>
    </row>
    <row r="42" spans="1:22" ht="15.75" customHeight="1" thickBot="1">
      <c r="A42" s="17"/>
      <c r="B42" s="17"/>
      <c r="C42" s="17"/>
      <c r="D42" s="17"/>
      <c r="E42" s="17"/>
      <c r="F42" s="17"/>
      <c r="G42" s="17"/>
      <c r="H42" s="17"/>
      <c r="I42" s="63"/>
      <c r="J42" s="64"/>
      <c r="K42" s="201" t="s">
        <v>65</v>
      </c>
      <c r="L42" s="202"/>
      <c r="M42" s="123">
        <f>M25</f>
        <v>0</v>
      </c>
      <c r="N42" s="123">
        <f>N24</f>
        <v>0</v>
      </c>
      <c r="O42" s="123">
        <f>O24</f>
        <v>0</v>
      </c>
    </row>
    <row r="43" spans="1:22" ht="15.75" customHeight="1" thickBot="1">
      <c r="A43" s="17"/>
      <c r="B43" s="17"/>
      <c r="C43" s="17"/>
      <c r="D43" s="17"/>
      <c r="E43" s="17"/>
      <c r="F43" s="17"/>
      <c r="G43" s="17"/>
      <c r="H43" s="17"/>
      <c r="I43" s="63"/>
      <c r="J43" s="64"/>
      <c r="K43" s="201" t="s">
        <v>87</v>
      </c>
      <c r="L43" s="202"/>
      <c r="M43" s="124">
        <f>M38</f>
        <v>0</v>
      </c>
      <c r="N43" s="124">
        <f>N38</f>
        <v>0</v>
      </c>
      <c r="O43" s="124">
        <f>O38</f>
        <v>0</v>
      </c>
    </row>
    <row r="44" spans="1:22" ht="15.75" thickBot="1">
      <c r="A44" s="17"/>
      <c r="B44" s="17"/>
      <c r="C44" s="17"/>
      <c r="D44" s="17"/>
      <c r="E44" s="17"/>
      <c r="F44" s="17"/>
      <c r="G44" s="17"/>
      <c r="H44" s="17"/>
      <c r="I44" s="63"/>
      <c r="J44" s="64"/>
      <c r="K44" s="209" t="s">
        <v>11</v>
      </c>
      <c r="L44" s="210"/>
      <c r="M44" s="108">
        <f>SUM(M42:M43)</f>
        <v>0</v>
      </c>
      <c r="N44" s="108">
        <f>SUM(N42:N43)</f>
        <v>0</v>
      </c>
      <c r="O44" s="108">
        <f>SUM(O42:O43)</f>
        <v>0</v>
      </c>
    </row>
    <row r="45" spans="1:22" s="4" customFormat="1" ht="15" customHeight="1">
      <c r="A45" s="51"/>
      <c r="B45" s="52"/>
      <c r="C45" s="53"/>
      <c r="D45" s="53"/>
      <c r="E45" s="53"/>
      <c r="F45" s="53"/>
      <c r="G45" s="54"/>
      <c r="H45" s="55"/>
      <c r="I45" s="55"/>
      <c r="J45" s="55"/>
      <c r="K45" s="56"/>
      <c r="L45" s="56"/>
      <c r="M45" s="56"/>
      <c r="N45" s="53"/>
      <c r="O45" s="53"/>
      <c r="P45" s="7"/>
      <c r="Q45" s="7"/>
    </row>
    <row r="46" spans="1:22" s="4" customFormat="1" ht="15" customHeight="1">
      <c r="A46" s="51"/>
      <c r="B46" s="52"/>
      <c r="C46" s="53"/>
      <c r="D46" s="53"/>
      <c r="E46" s="53"/>
      <c r="F46" s="53"/>
      <c r="G46" s="54"/>
      <c r="H46" s="55"/>
      <c r="I46" s="55"/>
      <c r="J46" s="55"/>
      <c r="K46" s="56"/>
      <c r="L46" s="56"/>
      <c r="M46" s="56"/>
      <c r="N46" s="53"/>
      <c r="O46" s="53"/>
      <c r="P46" s="7"/>
      <c r="Q46" s="7"/>
    </row>
    <row r="47" spans="1:22" s="4" customFormat="1" ht="15" customHeight="1">
      <c r="A47" s="51"/>
      <c r="B47" s="52"/>
      <c r="C47" s="53"/>
      <c r="D47" s="53"/>
      <c r="E47" s="53"/>
      <c r="F47" s="53"/>
      <c r="G47" s="54"/>
      <c r="H47" s="55"/>
      <c r="I47" s="55"/>
      <c r="J47" s="55"/>
      <c r="K47" s="56"/>
      <c r="L47" s="56"/>
      <c r="M47" s="56"/>
      <c r="N47" s="53"/>
      <c r="O47" s="53"/>
      <c r="P47" s="7"/>
      <c r="Q47" s="7"/>
    </row>
    <row r="48" spans="1:22" s="4" customFormat="1" ht="15" customHeight="1">
      <c r="A48" s="51"/>
      <c r="B48" s="52"/>
      <c r="C48" s="53"/>
      <c r="D48" s="53"/>
      <c r="E48" s="53"/>
      <c r="F48" s="53"/>
      <c r="G48" s="54"/>
      <c r="H48" s="55"/>
      <c r="I48" s="55"/>
      <c r="J48" s="55"/>
      <c r="K48" s="56"/>
      <c r="L48" s="56"/>
      <c r="M48" s="56"/>
      <c r="N48" s="53"/>
      <c r="O48" s="53"/>
      <c r="P48" s="7"/>
      <c r="Q48" s="7"/>
    </row>
    <row r="49" spans="1:17" s="4" customFormat="1" ht="15" customHeight="1">
      <c r="A49" s="51"/>
      <c r="B49" s="52"/>
      <c r="C49" s="53"/>
      <c r="D49" s="53"/>
      <c r="E49" s="53"/>
      <c r="F49" s="53"/>
      <c r="G49" s="54"/>
      <c r="H49" s="55"/>
      <c r="I49" s="55"/>
      <c r="J49" s="55"/>
      <c r="K49" s="56"/>
      <c r="L49" s="56"/>
      <c r="M49" s="56"/>
      <c r="N49" s="53"/>
      <c r="O49" s="53"/>
      <c r="P49" s="7"/>
      <c r="Q49" s="7"/>
    </row>
    <row r="50" spans="1:17" s="10" customFormat="1" ht="15" customHeight="1">
      <c r="A50" s="52"/>
      <c r="B50" s="187" t="s">
        <v>41</v>
      </c>
      <c r="C50" s="187"/>
      <c r="D50" s="187"/>
      <c r="E50" s="57"/>
      <c r="F50" s="57"/>
      <c r="G50" s="54"/>
      <c r="H50" s="55"/>
      <c r="I50" s="57"/>
      <c r="J50" s="57"/>
      <c r="K50" s="57"/>
      <c r="L50" s="188" t="s">
        <v>47</v>
      </c>
      <c r="M50" s="188"/>
      <c r="N50" s="188"/>
      <c r="O50" s="20"/>
      <c r="Q50" s="11"/>
    </row>
    <row r="51" spans="1:17" s="8" customFormat="1" ht="15" customHeight="1">
      <c r="A51" s="58"/>
      <c r="B51" s="58"/>
      <c r="C51" s="59" t="s">
        <v>42</v>
      </c>
      <c r="D51" s="60"/>
      <c r="E51" s="60"/>
      <c r="F51" s="60"/>
      <c r="G51" s="61"/>
      <c r="H51" s="62"/>
      <c r="I51" s="60"/>
      <c r="J51" s="60"/>
      <c r="K51" s="60"/>
      <c r="L51" s="62"/>
      <c r="M51" s="59" t="s">
        <v>43</v>
      </c>
      <c r="N51" s="60"/>
      <c r="O51" s="21"/>
      <c r="Q51" s="9"/>
    </row>
    <row r="52" spans="1:17">
      <c r="A52" s="17"/>
      <c r="B52" s="17"/>
      <c r="C52" s="17"/>
      <c r="D52" s="17"/>
      <c r="E52" s="17"/>
      <c r="F52" s="17"/>
      <c r="G52" s="17"/>
      <c r="H52" s="17"/>
      <c r="I52" s="63"/>
      <c r="J52" s="64"/>
      <c r="K52" s="64"/>
      <c r="L52" s="17"/>
      <c r="M52" s="17"/>
      <c r="N52" s="17"/>
      <c r="O52" s="17"/>
    </row>
  </sheetData>
  <sheetProtection algorithmName="SHA-512" hashValue="QCLbL1vHGKl5Ya6wnYq25LEEN6dSx2D4XU1VQlfsJvSzXYTgrK6rcvgdE9vwWi2Jf7+xO/jgca4RTnf05g3VSw==" saltValue="4zjaraUaZE84zosHoLjskA==" spinCount="100000" sheet="1" objects="1" scenarios="1"/>
  <mergeCells count="39">
    <mergeCell ref="K43:L43"/>
    <mergeCell ref="K44:L44"/>
    <mergeCell ref="B50:D50"/>
    <mergeCell ref="L50:N50"/>
    <mergeCell ref="A17:A25"/>
    <mergeCell ref="B17:F17"/>
    <mergeCell ref="B18:F18"/>
    <mergeCell ref="B19:F19"/>
    <mergeCell ref="G19:G23"/>
    <mergeCell ref="B20:F20"/>
    <mergeCell ref="B25:F25"/>
    <mergeCell ref="B21:F21"/>
    <mergeCell ref="B22:F22"/>
    <mergeCell ref="B24:F24"/>
    <mergeCell ref="K42:L42"/>
    <mergeCell ref="B28:F28"/>
    <mergeCell ref="L40:O40"/>
    <mergeCell ref="K41:L41"/>
    <mergeCell ref="B1:D1"/>
    <mergeCell ref="B3:O3"/>
    <mergeCell ref="B26:F26"/>
    <mergeCell ref="B27:F27"/>
    <mergeCell ref="A6:D11"/>
    <mergeCell ref="B29:F29"/>
    <mergeCell ref="B32:F32"/>
    <mergeCell ref="B33:F33"/>
    <mergeCell ref="B34:F34"/>
    <mergeCell ref="B35:F35"/>
    <mergeCell ref="A26:A38"/>
    <mergeCell ref="B30:F30"/>
    <mergeCell ref="B31:F31"/>
    <mergeCell ref="A12:C12"/>
    <mergeCell ref="D13:K13"/>
    <mergeCell ref="A15:A16"/>
    <mergeCell ref="B15:F16"/>
    <mergeCell ref="G15:G16"/>
    <mergeCell ref="H15:K16"/>
    <mergeCell ref="B37:F37"/>
    <mergeCell ref="B38:F38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77" t="s">
        <v>113</v>
      </c>
      <c r="C1" s="177"/>
      <c r="D1" s="177"/>
      <c r="E1" s="17"/>
      <c r="F1" s="17"/>
      <c r="G1" s="17"/>
      <c r="H1" s="17"/>
      <c r="I1" s="63"/>
      <c r="J1" s="64"/>
      <c r="K1" s="64"/>
      <c r="L1" s="17"/>
      <c r="M1" s="17"/>
      <c r="N1" s="17"/>
      <c r="O1" s="17"/>
    </row>
    <row r="2" spans="1:22" ht="16.5" thickBot="1">
      <c r="A2" s="16"/>
      <c r="B2" s="158"/>
      <c r="C2" s="158"/>
      <c r="D2" s="158"/>
      <c r="E2" s="17"/>
      <c r="F2" s="17"/>
      <c r="G2" s="17"/>
      <c r="H2" s="17"/>
      <c r="I2" s="63"/>
      <c r="J2" s="64"/>
      <c r="K2" s="64"/>
      <c r="L2" s="17"/>
      <c r="M2" s="17"/>
      <c r="N2" s="17"/>
      <c r="O2" s="17"/>
    </row>
    <row r="3" spans="1:22" s="2" customFormat="1" ht="30" customHeight="1" thickBot="1">
      <c r="A3" s="157">
        <v>5</v>
      </c>
      <c r="B3" s="182" t="s">
        <v>66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2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2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2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2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2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2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2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19" t="s">
        <v>60</v>
      </c>
      <c r="E13" s="219"/>
      <c r="F13" s="219"/>
      <c r="G13" s="219"/>
      <c r="H13" s="219"/>
      <c r="I13" s="219"/>
      <c r="J13" s="219"/>
      <c r="K13" s="219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63"/>
      <c r="J14" s="64"/>
      <c r="K14" s="64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75" t="s">
        <v>0</v>
      </c>
      <c r="B15" s="211" t="s">
        <v>1</v>
      </c>
      <c r="C15" s="178"/>
      <c r="D15" s="178"/>
      <c r="E15" s="178"/>
      <c r="F15" s="212"/>
      <c r="G15" s="175" t="s">
        <v>2</v>
      </c>
      <c r="H15" s="183" t="s">
        <v>3</v>
      </c>
      <c r="I15" s="184"/>
      <c r="J15" s="184"/>
      <c r="K15" s="215"/>
      <c r="L15" s="23" t="s">
        <v>4</v>
      </c>
      <c r="M15" s="23" t="s">
        <v>90</v>
      </c>
      <c r="N15" s="23" t="s">
        <v>91</v>
      </c>
      <c r="O15" s="23" t="s">
        <v>5</v>
      </c>
      <c r="R15" s="3"/>
      <c r="S15" s="3"/>
      <c r="U15" s="3"/>
      <c r="V15" s="3"/>
    </row>
    <row r="16" spans="1:22" ht="15.75" thickBot="1">
      <c r="A16" s="176"/>
      <c r="B16" s="213"/>
      <c r="C16" s="179"/>
      <c r="D16" s="179"/>
      <c r="E16" s="179"/>
      <c r="F16" s="214"/>
      <c r="G16" s="176"/>
      <c r="H16" s="185"/>
      <c r="I16" s="186"/>
      <c r="J16" s="186"/>
      <c r="K16" s="216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7" t="s">
        <v>63</v>
      </c>
      <c r="B17" s="171" t="s">
        <v>15</v>
      </c>
      <c r="C17" s="172"/>
      <c r="D17" s="172"/>
      <c r="E17" s="172"/>
      <c r="F17" s="218"/>
      <c r="G17" s="39" t="s">
        <v>20</v>
      </c>
      <c r="H17" s="65">
        <v>44.292000000000002</v>
      </c>
      <c r="I17" s="66"/>
      <c r="J17" s="67" t="s">
        <v>12</v>
      </c>
      <c r="K17" s="66"/>
      <c r="L17" s="154">
        <v>0</v>
      </c>
      <c r="M17" s="33">
        <f>ROUND(L17*H17,2)</f>
        <v>0</v>
      </c>
      <c r="N17" s="33">
        <f>O17-M17</f>
        <v>0</v>
      </c>
      <c r="O17" s="33">
        <f>ROUND(M17*1.23,2)</f>
        <v>0</v>
      </c>
      <c r="R17" s="3"/>
      <c r="S17" s="3"/>
      <c r="U17" s="3"/>
      <c r="V17" s="3"/>
    </row>
    <row r="18" spans="1:22" ht="15.75" thickBot="1">
      <c r="A18" s="217"/>
      <c r="B18" s="195" t="s">
        <v>22</v>
      </c>
      <c r="C18" s="195"/>
      <c r="D18" s="195"/>
      <c r="E18" s="195"/>
      <c r="F18" s="195"/>
      <c r="G18" s="25"/>
      <c r="H18" s="68"/>
      <c r="I18" s="69"/>
      <c r="J18" s="70"/>
      <c r="K18" s="71"/>
      <c r="L18" s="155"/>
      <c r="M18" s="50">
        <f>SUM(M17:M17)</f>
        <v>0</v>
      </c>
      <c r="N18" s="50">
        <f>SUM(N17:N17)</f>
        <v>0</v>
      </c>
      <c r="O18" s="50">
        <f>SUM(O17:O17)</f>
        <v>0</v>
      </c>
      <c r="R18" s="3"/>
      <c r="S18" s="3"/>
      <c r="U18" s="3"/>
      <c r="V18" s="3"/>
    </row>
    <row r="19" spans="1:22">
      <c r="A19" s="217"/>
      <c r="B19" s="203" t="s">
        <v>27</v>
      </c>
      <c r="C19" s="204"/>
      <c r="D19" s="204"/>
      <c r="E19" s="204"/>
      <c r="F19" s="205"/>
      <c r="G19" s="206" t="s">
        <v>20</v>
      </c>
      <c r="H19" s="72">
        <f>H17</f>
        <v>44.292000000000002</v>
      </c>
      <c r="I19" s="73"/>
      <c r="J19" s="74" t="s">
        <v>12</v>
      </c>
      <c r="K19" s="75"/>
      <c r="L19" s="144">
        <v>0</v>
      </c>
      <c r="M19" s="33">
        <f>ROUND(L19*H19,2)</f>
        <v>0</v>
      </c>
      <c r="N19" s="33">
        <f>O19-M19</f>
        <v>0</v>
      </c>
      <c r="O19" s="33">
        <f>ROUND(M19*1.23,2)</f>
        <v>0</v>
      </c>
      <c r="R19" s="3"/>
      <c r="S19" s="3"/>
      <c r="U19" s="3"/>
      <c r="V19" s="3"/>
    </row>
    <row r="20" spans="1:22">
      <c r="A20" s="217"/>
      <c r="B20" s="208" t="s">
        <v>28</v>
      </c>
      <c r="C20" s="208"/>
      <c r="D20" s="208"/>
      <c r="E20" s="208"/>
      <c r="F20" s="208"/>
      <c r="G20" s="207"/>
      <c r="H20" s="76">
        <v>4.4999999999999998E-2</v>
      </c>
      <c r="I20" s="77" t="s">
        <v>32</v>
      </c>
      <c r="J20" s="78">
        <v>12</v>
      </c>
      <c r="K20" s="79" t="s">
        <v>31</v>
      </c>
      <c r="L20" s="153">
        <v>0</v>
      </c>
      <c r="M20" s="80">
        <f>ROUND(L20*H20*J20,2)</f>
        <v>0</v>
      </c>
      <c r="N20" s="80">
        <f>O20-M20</f>
        <v>0</v>
      </c>
      <c r="O20" s="80">
        <f>ROUND(M20*1.23,2)</f>
        <v>0</v>
      </c>
      <c r="R20" s="3"/>
      <c r="S20" s="3"/>
      <c r="U20" s="3"/>
      <c r="V20" s="3"/>
    </row>
    <row r="21" spans="1:22">
      <c r="A21" s="217"/>
      <c r="B21" s="196" t="s">
        <v>29</v>
      </c>
      <c r="C21" s="196"/>
      <c r="D21" s="196"/>
      <c r="E21" s="196"/>
      <c r="F21" s="196"/>
      <c r="G21" s="207"/>
      <c r="H21" s="76">
        <v>4.4999999999999998E-2</v>
      </c>
      <c r="I21" s="73" t="s">
        <v>32</v>
      </c>
      <c r="J21" s="81">
        <v>12</v>
      </c>
      <c r="K21" s="82" t="s">
        <v>31</v>
      </c>
      <c r="L21" s="153">
        <v>0</v>
      </c>
      <c r="M21" s="80">
        <f>ROUND(L21*H21*J21,2)</f>
        <v>0</v>
      </c>
      <c r="N21" s="80">
        <f>O21-M21</f>
        <v>0</v>
      </c>
      <c r="O21" s="80">
        <f>ROUND(M21*1.23,2)</f>
        <v>0</v>
      </c>
      <c r="R21" s="3"/>
      <c r="S21" s="3"/>
      <c r="U21" s="3"/>
      <c r="V21" s="3"/>
    </row>
    <row r="22" spans="1:22">
      <c r="A22" s="217"/>
      <c r="B22" s="197" t="s">
        <v>30</v>
      </c>
      <c r="C22" s="196"/>
      <c r="D22" s="196"/>
      <c r="E22" s="196"/>
      <c r="F22" s="196"/>
      <c r="G22" s="207"/>
      <c r="H22" s="72">
        <f>H17</f>
        <v>44.292000000000002</v>
      </c>
      <c r="I22" s="83"/>
      <c r="J22" s="84" t="s">
        <v>12</v>
      </c>
      <c r="K22" s="85"/>
      <c r="L22" s="153">
        <v>0</v>
      </c>
      <c r="M22" s="80">
        <f>ROUND(L22*H22,2)</f>
        <v>0</v>
      </c>
      <c r="N22" s="80">
        <f>O22-M22</f>
        <v>0</v>
      </c>
      <c r="O22" s="80">
        <f>ROUND(M22*1.23,2)</f>
        <v>0</v>
      </c>
      <c r="R22" s="3"/>
      <c r="S22" s="3"/>
      <c r="V22" s="3"/>
    </row>
    <row r="23" spans="1:22" ht="15.75" thickBot="1">
      <c r="A23" s="217"/>
      <c r="B23" s="86" t="s">
        <v>75</v>
      </c>
      <c r="C23" s="87"/>
      <c r="D23" s="87"/>
      <c r="E23" s="87"/>
      <c r="F23" s="88"/>
      <c r="G23" s="207"/>
      <c r="H23" s="89">
        <v>1</v>
      </c>
      <c r="I23" s="73" t="s">
        <v>32</v>
      </c>
      <c r="J23" s="81">
        <v>12</v>
      </c>
      <c r="K23" s="90" t="s">
        <v>31</v>
      </c>
      <c r="L23" s="152">
        <v>0</v>
      </c>
      <c r="M23" s="37">
        <f>ROUND(L23*H23*J23,2)</f>
        <v>0</v>
      </c>
      <c r="N23" s="91">
        <f>O23-M23</f>
        <v>0</v>
      </c>
      <c r="O23" s="91">
        <f>ROUND(M23*1.23,2)</f>
        <v>0</v>
      </c>
      <c r="R23" s="3"/>
      <c r="S23" s="3"/>
    </row>
    <row r="24" spans="1:22" ht="15.75" thickBot="1">
      <c r="A24" s="217"/>
      <c r="B24" s="191" t="s">
        <v>76</v>
      </c>
      <c r="C24" s="195"/>
      <c r="D24" s="195"/>
      <c r="E24" s="195"/>
      <c r="F24" s="198"/>
      <c r="G24" s="92"/>
      <c r="H24" s="93" t="s">
        <v>8</v>
      </c>
      <c r="I24" s="94"/>
      <c r="J24" s="95"/>
      <c r="K24" s="96"/>
      <c r="L24" s="97"/>
      <c r="M24" s="98">
        <f>SUM(M19:M23)</f>
        <v>0</v>
      </c>
      <c r="N24" s="98">
        <f>SUM(N19:N23)</f>
        <v>0</v>
      </c>
      <c r="O24" s="98">
        <f>SUM(O19:O23)</f>
        <v>0</v>
      </c>
      <c r="R24" s="3"/>
      <c r="S24" s="3"/>
    </row>
    <row r="25" spans="1:22" ht="15" customHeight="1" thickBot="1">
      <c r="A25" s="176"/>
      <c r="B25" s="191" t="s">
        <v>7</v>
      </c>
      <c r="C25" s="192"/>
      <c r="D25" s="192"/>
      <c r="E25" s="192"/>
      <c r="F25" s="193"/>
      <c r="G25" s="99"/>
      <c r="H25" s="100"/>
      <c r="I25" s="101"/>
      <c r="J25" s="102"/>
      <c r="K25" s="101"/>
      <c r="L25" s="103"/>
      <c r="M25" s="50">
        <f>M18+M24</f>
        <v>0</v>
      </c>
      <c r="N25" s="50">
        <f>N18+N24</f>
        <v>0</v>
      </c>
      <c r="O25" s="50">
        <f>O18+O24</f>
        <v>0</v>
      </c>
      <c r="R25" s="3"/>
      <c r="S25" s="3"/>
    </row>
    <row r="26" spans="1:22" ht="15" customHeight="1">
      <c r="A26" s="51"/>
      <c r="B26" s="52"/>
      <c r="C26" s="53"/>
      <c r="D26" s="53"/>
      <c r="E26" s="53"/>
      <c r="F26" s="53"/>
      <c r="G26" s="54"/>
      <c r="H26" s="55"/>
      <c r="I26" s="55"/>
      <c r="J26" s="104"/>
      <c r="K26" s="104"/>
      <c r="L26" s="55"/>
      <c r="M26" s="56"/>
      <c r="N26" s="56"/>
      <c r="O26" s="56"/>
      <c r="R26" s="3"/>
      <c r="S26" s="3"/>
    </row>
    <row r="27" spans="1:22" ht="15.75" thickBot="1">
      <c r="A27" s="17"/>
      <c r="B27" s="17"/>
      <c r="C27" s="17"/>
      <c r="D27" s="17"/>
      <c r="E27" s="17"/>
      <c r="F27" s="17"/>
      <c r="G27" s="17"/>
      <c r="H27" s="17"/>
      <c r="I27" s="63"/>
      <c r="J27" s="64"/>
      <c r="K27" s="64"/>
      <c r="L27" s="194" t="s">
        <v>19</v>
      </c>
      <c r="M27" s="194"/>
      <c r="N27" s="194"/>
      <c r="O27" s="194"/>
      <c r="R27" s="3"/>
      <c r="S27" s="3"/>
    </row>
    <row r="28" spans="1:22" s="12" customFormat="1" ht="26.25" thickBot="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99"/>
      <c r="L28" s="200"/>
      <c r="M28" s="106" t="s">
        <v>9</v>
      </c>
      <c r="N28" s="106" t="s">
        <v>10</v>
      </c>
      <c r="O28" s="106" t="s">
        <v>45</v>
      </c>
    </row>
    <row r="29" spans="1:22" ht="15.75" customHeight="1" thickBot="1">
      <c r="A29" s="17"/>
      <c r="B29" s="17"/>
      <c r="C29" s="17"/>
      <c r="D29" s="17"/>
      <c r="E29" s="17"/>
      <c r="F29" s="17"/>
      <c r="G29" s="17"/>
      <c r="H29" s="17"/>
      <c r="I29" s="63"/>
      <c r="J29" s="64"/>
      <c r="K29" s="201" t="s">
        <v>65</v>
      </c>
      <c r="L29" s="202"/>
      <c r="M29" s="107">
        <f>M25</f>
        <v>0</v>
      </c>
      <c r="N29" s="107">
        <f>N25</f>
        <v>0</v>
      </c>
      <c r="O29" s="107">
        <f>O25</f>
        <v>0</v>
      </c>
    </row>
    <row r="30" spans="1:22" ht="15.75" thickBot="1">
      <c r="A30" s="17"/>
      <c r="B30" s="17"/>
      <c r="C30" s="17"/>
      <c r="D30" s="17"/>
      <c r="E30" s="17"/>
      <c r="F30" s="17"/>
      <c r="G30" s="17"/>
      <c r="H30" s="17"/>
      <c r="I30" s="63"/>
      <c r="J30" s="64"/>
      <c r="K30" s="209" t="s">
        <v>11</v>
      </c>
      <c r="L30" s="210"/>
      <c r="M30" s="108">
        <f>SUM(M29:M29)</f>
        <v>0</v>
      </c>
      <c r="N30" s="108">
        <f>SUM(N29:N29)</f>
        <v>0</v>
      </c>
      <c r="O30" s="108">
        <f>SUM(O29:O29)</f>
        <v>0</v>
      </c>
    </row>
    <row r="31" spans="1:22" s="4" customFormat="1" ht="15" customHeight="1">
      <c r="A31" s="51"/>
      <c r="B31" s="52"/>
      <c r="C31" s="53"/>
      <c r="D31" s="53"/>
      <c r="E31" s="53"/>
      <c r="F31" s="53"/>
      <c r="G31" s="54"/>
      <c r="H31" s="55"/>
      <c r="I31" s="55"/>
      <c r="J31" s="55"/>
      <c r="K31" s="56"/>
      <c r="L31" s="56"/>
      <c r="M31" s="56"/>
      <c r="N31" s="53"/>
      <c r="O31" s="53"/>
      <c r="P31" s="7"/>
      <c r="Q31" s="7"/>
    </row>
    <row r="32" spans="1:22" s="4" customFormat="1" ht="15" customHeight="1">
      <c r="A32" s="51"/>
      <c r="B32" s="52"/>
      <c r="C32" s="53"/>
      <c r="D32" s="53"/>
      <c r="E32" s="53"/>
      <c r="F32" s="53"/>
      <c r="G32" s="54"/>
      <c r="H32" s="55"/>
      <c r="I32" s="55"/>
      <c r="J32" s="55"/>
      <c r="K32" s="56"/>
      <c r="L32" s="56"/>
      <c r="M32" s="56"/>
      <c r="N32" s="53"/>
      <c r="O32" s="53"/>
      <c r="P32" s="7"/>
      <c r="Q32" s="7"/>
    </row>
    <row r="33" spans="1:17" s="4" customFormat="1" ht="15" customHeight="1">
      <c r="A33" s="51"/>
      <c r="B33" s="52"/>
      <c r="C33" s="53"/>
      <c r="D33" s="53"/>
      <c r="E33" s="53"/>
      <c r="F33" s="53"/>
      <c r="G33" s="54"/>
      <c r="H33" s="55"/>
      <c r="I33" s="55"/>
      <c r="J33" s="55"/>
      <c r="K33" s="56"/>
      <c r="L33" s="56"/>
      <c r="M33" s="56"/>
      <c r="N33" s="53"/>
      <c r="O33" s="53"/>
      <c r="P33" s="7"/>
      <c r="Q33" s="7"/>
    </row>
    <row r="34" spans="1:17" s="4" customFormat="1" ht="15" customHeight="1">
      <c r="A34" s="51"/>
      <c r="B34" s="52"/>
      <c r="C34" s="53"/>
      <c r="D34" s="53"/>
      <c r="E34" s="53"/>
      <c r="F34" s="53"/>
      <c r="G34" s="54"/>
      <c r="H34" s="55"/>
      <c r="I34" s="55"/>
      <c r="J34" s="55"/>
      <c r="K34" s="56"/>
      <c r="L34" s="56"/>
      <c r="M34" s="56"/>
      <c r="N34" s="53"/>
      <c r="O34" s="53"/>
      <c r="P34" s="7"/>
      <c r="Q34" s="7"/>
    </row>
    <row r="35" spans="1:17" s="4" customFormat="1" ht="15" customHeight="1">
      <c r="A35" s="51"/>
      <c r="B35" s="52"/>
      <c r="C35" s="53"/>
      <c r="D35" s="53"/>
      <c r="E35" s="53"/>
      <c r="F35" s="53"/>
      <c r="G35" s="54"/>
      <c r="H35" s="55"/>
      <c r="I35" s="55"/>
      <c r="J35" s="55"/>
      <c r="K35" s="56"/>
      <c r="L35" s="56"/>
      <c r="M35" s="56"/>
      <c r="N35" s="53"/>
      <c r="O35" s="53"/>
      <c r="P35" s="7"/>
      <c r="Q35" s="7"/>
    </row>
    <row r="36" spans="1:17" s="10" customFormat="1" ht="15" customHeight="1">
      <c r="A36" s="52"/>
      <c r="B36" s="187" t="s">
        <v>41</v>
      </c>
      <c r="C36" s="187"/>
      <c r="D36" s="187"/>
      <c r="E36" s="57"/>
      <c r="F36" s="57"/>
      <c r="G36" s="54"/>
      <c r="H36" s="55"/>
      <c r="I36" s="57"/>
      <c r="J36" s="57"/>
      <c r="K36" s="57"/>
      <c r="L36" s="188" t="s">
        <v>47</v>
      </c>
      <c r="M36" s="188"/>
      <c r="N36" s="188"/>
      <c r="O36" s="20"/>
      <c r="Q36" s="11"/>
    </row>
    <row r="37" spans="1:17" s="8" customFormat="1" ht="15" customHeight="1">
      <c r="A37" s="58"/>
      <c r="B37" s="58"/>
      <c r="C37" s="59" t="s">
        <v>42</v>
      </c>
      <c r="D37" s="60"/>
      <c r="E37" s="60"/>
      <c r="F37" s="60"/>
      <c r="G37" s="61"/>
      <c r="H37" s="62"/>
      <c r="I37" s="60"/>
      <c r="J37" s="60"/>
      <c r="K37" s="60"/>
      <c r="L37" s="62"/>
      <c r="M37" s="59" t="s">
        <v>43</v>
      </c>
      <c r="N37" s="60"/>
      <c r="O37" s="21"/>
      <c r="Q37" s="9"/>
    </row>
    <row r="38" spans="1:17">
      <c r="A38" s="17"/>
      <c r="B38" s="17"/>
      <c r="C38" s="17"/>
      <c r="D38" s="17"/>
      <c r="E38" s="17"/>
      <c r="F38" s="17"/>
      <c r="G38" s="17"/>
      <c r="H38" s="17"/>
      <c r="I38" s="63"/>
      <c r="J38" s="64"/>
      <c r="K38" s="64"/>
      <c r="L38" s="17"/>
      <c r="M38" s="17"/>
      <c r="N38" s="17"/>
      <c r="O38" s="17"/>
    </row>
  </sheetData>
  <sheetProtection algorithmName="SHA-512" hashValue="9DE7z4zIzRu2SNTQvfmfqap/cV5LZBhdQ9ZKHirk32sJNHiDX1lUhxcJkrk6fIJfPCaN29KWg7XYW08UlG/zgA==" saltValue="ZYuSVo3+76F1dtFlbINZow==" spinCount="100000" sheet="1" objects="1" scenarios="1"/>
  <mergeCells count="25">
    <mergeCell ref="K30:L30"/>
    <mergeCell ref="B36:D36"/>
    <mergeCell ref="L36:N36"/>
    <mergeCell ref="A17:A25"/>
    <mergeCell ref="B17:F17"/>
    <mergeCell ref="B18:F18"/>
    <mergeCell ref="B19:F19"/>
    <mergeCell ref="G19:G23"/>
    <mergeCell ref="B20:F20"/>
    <mergeCell ref="B21:F21"/>
    <mergeCell ref="B22:F22"/>
    <mergeCell ref="B24:F24"/>
    <mergeCell ref="B25:F25"/>
    <mergeCell ref="B1:D1"/>
    <mergeCell ref="B3:O3"/>
    <mergeCell ref="L27:O27"/>
    <mergeCell ref="K28:L28"/>
    <mergeCell ref="K29:L29"/>
    <mergeCell ref="A12:C12"/>
    <mergeCell ref="D13:K13"/>
    <mergeCell ref="A15:A16"/>
    <mergeCell ref="B15:F16"/>
    <mergeCell ref="G15:G16"/>
    <mergeCell ref="H15:K16"/>
    <mergeCell ref="A6:D11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77" t="s">
        <v>113</v>
      </c>
      <c r="C1" s="177"/>
      <c r="D1" s="177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8"/>
      <c r="C2" s="158"/>
      <c r="D2" s="158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7">
        <v>6</v>
      </c>
      <c r="B3" s="182" t="s">
        <v>49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0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</row>
    <row r="6" spans="1:20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0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0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0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0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0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0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9"/>
      <c r="L12" s="19"/>
      <c r="M12" s="19"/>
    </row>
    <row r="13" spans="1:20" s="2" customFormat="1" ht="15" customHeight="1">
      <c r="A13" s="22"/>
      <c r="B13" s="22"/>
      <c r="C13" s="22"/>
      <c r="D13" s="219" t="s">
        <v>60</v>
      </c>
      <c r="E13" s="219"/>
      <c r="F13" s="219"/>
      <c r="G13" s="219"/>
      <c r="H13" s="219"/>
      <c r="I13" s="219"/>
      <c r="J13" s="219"/>
      <c r="K13" s="219"/>
      <c r="L13" s="19"/>
      <c r="M13" s="19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75" t="s">
        <v>0</v>
      </c>
      <c r="B15" s="178" t="s">
        <v>34</v>
      </c>
      <c r="C15" s="178"/>
      <c r="D15" s="178"/>
      <c r="E15" s="178"/>
      <c r="F15" s="178"/>
      <c r="G15" s="175" t="s">
        <v>2</v>
      </c>
      <c r="H15" s="183" t="s">
        <v>3</v>
      </c>
      <c r="I15" s="184"/>
      <c r="J15" s="23" t="s">
        <v>4</v>
      </c>
      <c r="K15" s="23" t="s">
        <v>90</v>
      </c>
      <c r="L15" s="23" t="s">
        <v>91</v>
      </c>
      <c r="M15" s="23" t="s">
        <v>5</v>
      </c>
      <c r="P15" s="3"/>
      <c r="Q15" s="3"/>
      <c r="S15" s="3"/>
      <c r="T15" s="3"/>
    </row>
    <row r="16" spans="1:20" ht="15.75" thickBot="1">
      <c r="A16" s="176"/>
      <c r="B16" s="179"/>
      <c r="C16" s="179"/>
      <c r="D16" s="179"/>
      <c r="E16" s="179"/>
      <c r="F16" s="179"/>
      <c r="G16" s="176"/>
      <c r="H16" s="185"/>
      <c r="I16" s="186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71" t="s">
        <v>15</v>
      </c>
      <c r="C17" s="172"/>
      <c r="D17" s="172"/>
      <c r="E17" s="172"/>
      <c r="F17" s="172"/>
      <c r="G17" s="26" t="s">
        <v>20</v>
      </c>
      <c r="H17" s="109">
        <v>73.984999999999999</v>
      </c>
      <c r="I17" s="28" t="s">
        <v>12</v>
      </c>
      <c r="J17" s="149">
        <v>0</v>
      </c>
      <c r="K17" s="29">
        <f t="shared" ref="K17:K36" si="0">ROUND(J17*H17,2)</f>
        <v>0</v>
      </c>
      <c r="L17" s="29">
        <f t="shared" ref="L17:L38" si="1">M17-K17</f>
        <v>0</v>
      </c>
      <c r="M17" s="29">
        <f t="shared" ref="M17:M36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33</v>
      </c>
      <c r="B18" s="171" t="s">
        <v>15</v>
      </c>
      <c r="C18" s="172"/>
      <c r="D18" s="172"/>
      <c r="E18" s="172"/>
      <c r="F18" s="172"/>
      <c r="G18" s="26" t="s">
        <v>20</v>
      </c>
      <c r="H18" s="109">
        <v>1874.162</v>
      </c>
      <c r="I18" s="28" t="s">
        <v>12</v>
      </c>
      <c r="J18" s="149">
        <v>0</v>
      </c>
      <c r="K18" s="29">
        <f t="shared" si="0"/>
        <v>0</v>
      </c>
      <c r="L18" s="29">
        <f t="shared" si="1"/>
        <v>0</v>
      </c>
      <c r="M18" s="29">
        <f t="shared" si="2"/>
        <v>0</v>
      </c>
      <c r="P18" s="3"/>
      <c r="Q18" s="3"/>
      <c r="S18" s="3"/>
      <c r="T18" s="3"/>
    </row>
    <row r="19" spans="1:20" ht="15" customHeight="1">
      <c r="A19" s="175" t="s">
        <v>26</v>
      </c>
      <c r="B19" s="173" t="s">
        <v>15</v>
      </c>
      <c r="C19" s="174"/>
      <c r="D19" s="174"/>
      <c r="E19" s="174"/>
      <c r="F19" s="174"/>
      <c r="G19" s="30" t="s">
        <v>18</v>
      </c>
      <c r="H19" s="110">
        <v>855.73900000000003</v>
      </c>
      <c r="I19" s="32" t="s">
        <v>12</v>
      </c>
      <c r="J19" s="150">
        <v>0</v>
      </c>
      <c r="K19" s="33">
        <f t="shared" si="0"/>
        <v>0</v>
      </c>
      <c r="L19" s="33">
        <f t="shared" si="1"/>
        <v>0</v>
      </c>
      <c r="M19" s="33">
        <f t="shared" si="2"/>
        <v>0</v>
      </c>
      <c r="P19" s="3"/>
      <c r="Q19" s="3"/>
      <c r="S19" s="3"/>
      <c r="T19" s="3"/>
    </row>
    <row r="20" spans="1:20" ht="15" customHeight="1" thickBot="1">
      <c r="A20" s="176"/>
      <c r="B20" s="167" t="s">
        <v>16</v>
      </c>
      <c r="C20" s="168"/>
      <c r="D20" s="168"/>
      <c r="E20" s="168"/>
      <c r="F20" s="168"/>
      <c r="G20" s="34" t="s">
        <v>17</v>
      </c>
      <c r="H20" s="111">
        <v>1946.4639999999999</v>
      </c>
      <c r="I20" s="36" t="s">
        <v>12</v>
      </c>
      <c r="J20" s="151">
        <v>0</v>
      </c>
      <c r="K20" s="37">
        <f t="shared" si="0"/>
        <v>0</v>
      </c>
      <c r="L20" s="37">
        <f t="shared" si="1"/>
        <v>0</v>
      </c>
      <c r="M20" s="37">
        <f t="shared" si="2"/>
        <v>0</v>
      </c>
      <c r="P20" s="3"/>
      <c r="Q20" s="3"/>
      <c r="S20" s="3"/>
      <c r="T20" s="3"/>
    </row>
    <row r="21" spans="1:20" ht="15" customHeight="1">
      <c r="A21" s="175" t="s">
        <v>89</v>
      </c>
      <c r="B21" s="173" t="s">
        <v>15</v>
      </c>
      <c r="C21" s="174"/>
      <c r="D21" s="174"/>
      <c r="E21" s="174"/>
      <c r="F21" s="174"/>
      <c r="G21" s="30" t="s">
        <v>74</v>
      </c>
      <c r="H21" s="110">
        <v>222.67599999999999</v>
      </c>
      <c r="I21" s="32" t="s">
        <v>12</v>
      </c>
      <c r="J21" s="150">
        <v>0</v>
      </c>
      <c r="K21" s="33">
        <f>ROUND(J21*H21,2)</f>
        <v>0</v>
      </c>
      <c r="L21" s="33">
        <f t="shared" si="1"/>
        <v>0</v>
      </c>
      <c r="M21" s="33">
        <f>ROUND(K21*1.23,2)</f>
        <v>0</v>
      </c>
      <c r="P21" s="3"/>
      <c r="Q21" s="3"/>
      <c r="S21" s="3"/>
      <c r="T21" s="3"/>
    </row>
    <row r="22" spans="1:20" ht="15" customHeight="1">
      <c r="A22" s="217"/>
      <c r="B22" s="189" t="s">
        <v>16</v>
      </c>
      <c r="C22" s="190"/>
      <c r="D22" s="190"/>
      <c r="E22" s="190"/>
      <c r="F22" s="190"/>
      <c r="G22" s="39" t="s">
        <v>71</v>
      </c>
      <c r="H22" s="112">
        <v>116.065</v>
      </c>
      <c r="I22" s="41" t="s">
        <v>12</v>
      </c>
      <c r="J22" s="152">
        <v>0</v>
      </c>
      <c r="K22" s="42">
        <f>ROUND(J22*H22,2)</f>
        <v>0</v>
      </c>
      <c r="L22" s="42">
        <f t="shared" si="1"/>
        <v>0</v>
      </c>
      <c r="M22" s="42">
        <f>ROUND(K22*1.23,2)</f>
        <v>0</v>
      </c>
      <c r="P22" s="3"/>
      <c r="Q22" s="3"/>
      <c r="S22" s="3"/>
      <c r="T22" s="3"/>
    </row>
    <row r="23" spans="1:20" ht="15" customHeight="1" thickBot="1">
      <c r="A23" s="176"/>
      <c r="B23" s="233" t="s">
        <v>70</v>
      </c>
      <c r="C23" s="234"/>
      <c r="D23" s="234"/>
      <c r="E23" s="234"/>
      <c r="F23" s="234"/>
      <c r="G23" s="115" t="s">
        <v>72</v>
      </c>
      <c r="H23" s="125">
        <v>1045.779</v>
      </c>
      <c r="I23" s="126" t="s">
        <v>12</v>
      </c>
      <c r="J23" s="156">
        <v>0</v>
      </c>
      <c r="K23" s="91">
        <f>ROUND(J23*H23,2)</f>
        <v>0</v>
      </c>
      <c r="L23" s="91">
        <f t="shared" si="1"/>
        <v>0</v>
      </c>
      <c r="M23" s="91">
        <f>ROUND(K23*1.23,2)</f>
        <v>0</v>
      </c>
      <c r="P23" s="3"/>
      <c r="Q23" s="3"/>
      <c r="S23" s="3"/>
      <c r="T23" s="3"/>
    </row>
    <row r="24" spans="1:20" ht="15" customHeight="1" thickBot="1">
      <c r="A24" s="25" t="s">
        <v>24</v>
      </c>
      <c r="B24" s="171" t="s">
        <v>15</v>
      </c>
      <c r="C24" s="172"/>
      <c r="D24" s="172"/>
      <c r="E24" s="172"/>
      <c r="F24" s="172"/>
      <c r="G24" s="26" t="s">
        <v>20</v>
      </c>
      <c r="H24" s="109">
        <v>636.66099999999994</v>
      </c>
      <c r="I24" s="28" t="s">
        <v>12</v>
      </c>
      <c r="J24" s="149">
        <v>0</v>
      </c>
      <c r="K24" s="29">
        <f t="shared" si="0"/>
        <v>0</v>
      </c>
      <c r="L24" s="29">
        <f t="shared" si="1"/>
        <v>0</v>
      </c>
      <c r="M24" s="29">
        <f t="shared" si="2"/>
        <v>0</v>
      </c>
      <c r="P24" s="3"/>
      <c r="Q24" s="3"/>
      <c r="S24" s="3"/>
      <c r="T24" s="3"/>
    </row>
    <row r="25" spans="1:20" ht="15" customHeight="1">
      <c r="A25" s="175" t="s">
        <v>35</v>
      </c>
      <c r="B25" s="173" t="s">
        <v>15</v>
      </c>
      <c r="C25" s="174"/>
      <c r="D25" s="174"/>
      <c r="E25" s="174"/>
      <c r="F25" s="174"/>
      <c r="G25" s="30" t="s">
        <v>18</v>
      </c>
      <c r="H25" s="110">
        <v>94.016999999999996</v>
      </c>
      <c r="I25" s="32" t="s">
        <v>12</v>
      </c>
      <c r="J25" s="150">
        <v>0</v>
      </c>
      <c r="K25" s="33">
        <f t="shared" si="0"/>
        <v>0</v>
      </c>
      <c r="L25" s="33">
        <f t="shared" si="1"/>
        <v>0</v>
      </c>
      <c r="M25" s="33">
        <f t="shared" si="2"/>
        <v>0</v>
      </c>
      <c r="P25" s="3"/>
      <c r="Q25" s="3"/>
      <c r="S25" s="3"/>
      <c r="T25" s="3"/>
    </row>
    <row r="26" spans="1:20" ht="15" customHeight="1" thickBot="1">
      <c r="A26" s="176"/>
      <c r="B26" s="167" t="s">
        <v>16</v>
      </c>
      <c r="C26" s="168"/>
      <c r="D26" s="168"/>
      <c r="E26" s="168"/>
      <c r="F26" s="168"/>
      <c r="G26" s="34" t="s">
        <v>17</v>
      </c>
      <c r="H26" s="111">
        <v>249.29300000000001</v>
      </c>
      <c r="I26" s="36" t="s">
        <v>12</v>
      </c>
      <c r="J26" s="151">
        <v>0</v>
      </c>
      <c r="K26" s="37">
        <f t="shared" si="0"/>
        <v>0</v>
      </c>
      <c r="L26" s="37">
        <f t="shared" si="1"/>
        <v>0</v>
      </c>
      <c r="M26" s="37">
        <f t="shared" si="2"/>
        <v>0</v>
      </c>
      <c r="P26" s="3"/>
      <c r="Q26" s="3"/>
      <c r="S26" s="3"/>
      <c r="T26" s="3"/>
    </row>
    <row r="27" spans="1:20" ht="15" customHeight="1">
      <c r="A27" s="175" t="s">
        <v>36</v>
      </c>
      <c r="B27" s="173" t="s">
        <v>15</v>
      </c>
      <c r="C27" s="174"/>
      <c r="D27" s="174"/>
      <c r="E27" s="174"/>
      <c r="F27" s="174"/>
      <c r="G27" s="30" t="s">
        <v>92</v>
      </c>
      <c r="H27" s="110">
        <v>17.140999999999998</v>
      </c>
      <c r="I27" s="32" t="s">
        <v>12</v>
      </c>
      <c r="J27" s="150">
        <v>0</v>
      </c>
      <c r="K27" s="33">
        <f t="shared" si="0"/>
        <v>0</v>
      </c>
      <c r="L27" s="33">
        <f t="shared" si="1"/>
        <v>0</v>
      </c>
      <c r="M27" s="33">
        <f t="shared" si="2"/>
        <v>0</v>
      </c>
      <c r="P27" s="3"/>
      <c r="Q27" s="3"/>
      <c r="S27" s="3"/>
      <c r="T27" s="3"/>
    </row>
    <row r="28" spans="1:20" ht="15" customHeight="1" thickBot="1">
      <c r="A28" s="176"/>
      <c r="B28" s="167" t="s">
        <v>16</v>
      </c>
      <c r="C28" s="168"/>
      <c r="D28" s="168"/>
      <c r="E28" s="168"/>
      <c r="F28" s="168"/>
      <c r="G28" s="34" t="s">
        <v>93</v>
      </c>
      <c r="H28" s="111">
        <v>10.257999999999999</v>
      </c>
      <c r="I28" s="36" t="s">
        <v>12</v>
      </c>
      <c r="J28" s="151">
        <v>0</v>
      </c>
      <c r="K28" s="37">
        <f t="shared" si="0"/>
        <v>0</v>
      </c>
      <c r="L28" s="37">
        <f t="shared" si="1"/>
        <v>0</v>
      </c>
      <c r="M28" s="37">
        <f t="shared" si="2"/>
        <v>0</v>
      </c>
      <c r="P28" s="3"/>
      <c r="Q28" s="3"/>
      <c r="S28" s="3"/>
      <c r="T28" s="3"/>
    </row>
    <row r="29" spans="1:20" ht="15" customHeight="1" thickBot="1">
      <c r="A29" s="38" t="s">
        <v>25</v>
      </c>
      <c r="B29" s="189" t="s">
        <v>15</v>
      </c>
      <c r="C29" s="190"/>
      <c r="D29" s="190"/>
      <c r="E29" s="190"/>
      <c r="F29" s="190"/>
      <c r="G29" s="39" t="s">
        <v>20</v>
      </c>
      <c r="H29" s="112">
        <v>1853.501</v>
      </c>
      <c r="I29" s="41" t="s">
        <v>12</v>
      </c>
      <c r="J29" s="152">
        <v>0</v>
      </c>
      <c r="K29" s="42">
        <f t="shared" si="0"/>
        <v>0</v>
      </c>
      <c r="L29" s="42">
        <f t="shared" si="1"/>
        <v>0</v>
      </c>
      <c r="M29" s="42">
        <f t="shared" si="2"/>
        <v>0</v>
      </c>
      <c r="P29" s="3"/>
      <c r="Q29" s="3"/>
      <c r="S29" s="3"/>
      <c r="T29" s="3"/>
    </row>
    <row r="30" spans="1:20" ht="15" customHeight="1">
      <c r="A30" s="175" t="s">
        <v>94</v>
      </c>
      <c r="B30" s="173" t="s">
        <v>15</v>
      </c>
      <c r="C30" s="174"/>
      <c r="D30" s="174"/>
      <c r="E30" s="174"/>
      <c r="F30" s="174"/>
      <c r="G30" s="30" t="s">
        <v>18</v>
      </c>
      <c r="H30" s="110">
        <v>192.81399999999999</v>
      </c>
      <c r="I30" s="32" t="s">
        <v>12</v>
      </c>
      <c r="J30" s="150">
        <v>0</v>
      </c>
      <c r="K30" s="33">
        <f>ROUND(J30*H30,2)</f>
        <v>0</v>
      </c>
      <c r="L30" s="33">
        <f t="shared" si="1"/>
        <v>0</v>
      </c>
      <c r="M30" s="33">
        <f>ROUND(K30*1.23,2)</f>
        <v>0</v>
      </c>
      <c r="P30" s="3"/>
      <c r="Q30" s="3"/>
      <c r="S30" s="3"/>
      <c r="T30" s="3"/>
    </row>
    <row r="31" spans="1:20" ht="15" customHeight="1" thickBot="1">
      <c r="A31" s="176"/>
      <c r="B31" s="167" t="s">
        <v>16</v>
      </c>
      <c r="C31" s="168"/>
      <c r="D31" s="168"/>
      <c r="E31" s="168"/>
      <c r="F31" s="168"/>
      <c r="G31" s="34" t="s">
        <v>17</v>
      </c>
      <c r="H31" s="111">
        <v>472.63099999999997</v>
      </c>
      <c r="I31" s="36" t="s">
        <v>12</v>
      </c>
      <c r="J31" s="151">
        <v>0</v>
      </c>
      <c r="K31" s="37">
        <f>ROUND(J31*H31,2)</f>
        <v>0</v>
      </c>
      <c r="L31" s="37">
        <f t="shared" si="1"/>
        <v>0</v>
      </c>
      <c r="M31" s="37">
        <f>ROUND(K31*1.23,2)</f>
        <v>0</v>
      </c>
      <c r="P31" s="3"/>
      <c r="Q31" s="3"/>
      <c r="S31" s="3"/>
      <c r="T31" s="3"/>
    </row>
    <row r="32" spans="1:20" ht="15" customHeight="1">
      <c r="A32" s="175" t="s">
        <v>95</v>
      </c>
      <c r="B32" s="173" t="s">
        <v>15</v>
      </c>
      <c r="C32" s="174"/>
      <c r="D32" s="174"/>
      <c r="E32" s="174"/>
      <c r="F32" s="174"/>
      <c r="G32" s="30" t="s">
        <v>92</v>
      </c>
      <c r="H32" s="110">
        <v>16.103999999999999</v>
      </c>
      <c r="I32" s="32" t="s">
        <v>12</v>
      </c>
      <c r="J32" s="150">
        <v>0</v>
      </c>
      <c r="K32" s="33">
        <f>ROUND(J32*H32,2)</f>
        <v>0</v>
      </c>
      <c r="L32" s="33">
        <f t="shared" si="1"/>
        <v>0</v>
      </c>
      <c r="M32" s="33">
        <f>ROUND(K32*1.23,2)</f>
        <v>0</v>
      </c>
      <c r="P32" s="3"/>
      <c r="Q32" s="3"/>
      <c r="S32" s="3"/>
      <c r="T32" s="3"/>
    </row>
    <row r="33" spans="1:20" ht="15" customHeight="1" thickBot="1">
      <c r="A33" s="176"/>
      <c r="B33" s="167" t="s">
        <v>16</v>
      </c>
      <c r="C33" s="168"/>
      <c r="D33" s="168"/>
      <c r="E33" s="168"/>
      <c r="F33" s="168"/>
      <c r="G33" s="34" t="s">
        <v>93</v>
      </c>
      <c r="H33" s="111">
        <v>21.251000000000001</v>
      </c>
      <c r="I33" s="36" t="s">
        <v>12</v>
      </c>
      <c r="J33" s="151">
        <v>0</v>
      </c>
      <c r="K33" s="37">
        <f>ROUND(J33*H33,2)</f>
        <v>0</v>
      </c>
      <c r="L33" s="37">
        <f t="shared" si="1"/>
        <v>0</v>
      </c>
      <c r="M33" s="37">
        <f>ROUND(K33*1.23,2)</f>
        <v>0</v>
      </c>
      <c r="P33" s="3"/>
      <c r="Q33" s="3"/>
      <c r="S33" s="3"/>
      <c r="T33" s="3"/>
    </row>
    <row r="34" spans="1:20" ht="15" customHeight="1" thickBot="1">
      <c r="A34" s="25" t="s">
        <v>37</v>
      </c>
      <c r="B34" s="171" t="s">
        <v>15</v>
      </c>
      <c r="C34" s="172"/>
      <c r="D34" s="172"/>
      <c r="E34" s="172"/>
      <c r="F34" s="172"/>
      <c r="G34" s="26" t="s">
        <v>20</v>
      </c>
      <c r="H34" s="109">
        <v>1.21</v>
      </c>
      <c r="I34" s="28" t="s">
        <v>12</v>
      </c>
      <c r="J34" s="149">
        <v>0</v>
      </c>
      <c r="K34" s="29">
        <f t="shared" si="0"/>
        <v>0</v>
      </c>
      <c r="L34" s="29">
        <f t="shared" si="1"/>
        <v>0</v>
      </c>
      <c r="M34" s="29">
        <f t="shared" si="2"/>
        <v>0</v>
      </c>
      <c r="P34" s="3"/>
      <c r="Q34" s="3"/>
      <c r="S34" s="3"/>
      <c r="T34" s="3"/>
    </row>
    <row r="35" spans="1:20" ht="15" customHeight="1">
      <c r="A35" s="175" t="s">
        <v>96</v>
      </c>
      <c r="B35" s="173" t="s">
        <v>15</v>
      </c>
      <c r="C35" s="174"/>
      <c r="D35" s="174"/>
      <c r="E35" s="174"/>
      <c r="F35" s="174"/>
      <c r="G35" s="30" t="s">
        <v>92</v>
      </c>
      <c r="H35" s="110">
        <v>1.78</v>
      </c>
      <c r="I35" s="32" t="s">
        <v>12</v>
      </c>
      <c r="J35" s="150">
        <v>0</v>
      </c>
      <c r="K35" s="33">
        <f t="shared" si="0"/>
        <v>0</v>
      </c>
      <c r="L35" s="33">
        <f t="shared" si="1"/>
        <v>0</v>
      </c>
      <c r="M35" s="33">
        <f t="shared" si="2"/>
        <v>0</v>
      </c>
      <c r="P35" s="3"/>
      <c r="Q35" s="3"/>
      <c r="S35" s="3"/>
      <c r="T35" s="3"/>
    </row>
    <row r="36" spans="1:20" ht="15" customHeight="1" thickBot="1">
      <c r="A36" s="176"/>
      <c r="B36" s="167" t="s">
        <v>16</v>
      </c>
      <c r="C36" s="168"/>
      <c r="D36" s="168"/>
      <c r="E36" s="168"/>
      <c r="F36" s="168"/>
      <c r="G36" s="34" t="s">
        <v>93</v>
      </c>
      <c r="H36" s="111">
        <v>0.81799999999999995</v>
      </c>
      <c r="I36" s="36" t="s">
        <v>12</v>
      </c>
      <c r="J36" s="151">
        <v>0</v>
      </c>
      <c r="K36" s="37">
        <f t="shared" si="0"/>
        <v>0</v>
      </c>
      <c r="L36" s="37">
        <f t="shared" si="1"/>
        <v>0</v>
      </c>
      <c r="M36" s="37">
        <f t="shared" si="2"/>
        <v>0</v>
      </c>
      <c r="P36" s="3"/>
      <c r="Q36" s="3"/>
      <c r="S36" s="3"/>
      <c r="T36" s="3"/>
    </row>
    <row r="37" spans="1:20" ht="15" customHeight="1">
      <c r="A37" s="175" t="s">
        <v>97</v>
      </c>
      <c r="B37" s="173" t="s">
        <v>15</v>
      </c>
      <c r="C37" s="174"/>
      <c r="D37" s="174"/>
      <c r="E37" s="174"/>
      <c r="F37" s="174"/>
      <c r="G37" s="30" t="s">
        <v>92</v>
      </c>
      <c r="H37" s="110">
        <v>0.5</v>
      </c>
      <c r="I37" s="32" t="s">
        <v>12</v>
      </c>
      <c r="J37" s="150">
        <v>0</v>
      </c>
      <c r="K37" s="33">
        <f>ROUND(J37*H37,2)</f>
        <v>0</v>
      </c>
      <c r="L37" s="33">
        <f t="shared" si="1"/>
        <v>0</v>
      </c>
      <c r="M37" s="33">
        <f>ROUND(K37*1.23,2)</f>
        <v>0</v>
      </c>
      <c r="P37" s="3"/>
      <c r="Q37" s="3"/>
      <c r="S37" s="3"/>
      <c r="T37" s="3"/>
    </row>
    <row r="38" spans="1:20" ht="15" customHeight="1" thickBot="1">
      <c r="A38" s="176"/>
      <c r="B38" s="167" t="s">
        <v>16</v>
      </c>
      <c r="C38" s="168"/>
      <c r="D38" s="168"/>
      <c r="E38" s="168"/>
      <c r="F38" s="168"/>
      <c r="G38" s="34" t="s">
        <v>93</v>
      </c>
      <c r="H38" s="111">
        <v>0.6</v>
      </c>
      <c r="I38" s="36" t="s">
        <v>12</v>
      </c>
      <c r="J38" s="151">
        <v>0</v>
      </c>
      <c r="K38" s="37">
        <f>ROUND(J38*H38,2)</f>
        <v>0</v>
      </c>
      <c r="L38" s="37">
        <f t="shared" si="1"/>
        <v>0</v>
      </c>
      <c r="M38" s="37">
        <f>ROUND(K38*1.23,2)</f>
        <v>0</v>
      </c>
      <c r="P38" s="3"/>
      <c r="Q38" s="3"/>
      <c r="S38" s="3"/>
      <c r="T38" s="3"/>
    </row>
    <row r="39" spans="1:20" ht="15" customHeight="1" thickBot="1">
      <c r="A39" s="43"/>
      <c r="B39" s="44"/>
      <c r="C39" s="45"/>
      <c r="D39" s="45"/>
      <c r="E39" s="45"/>
      <c r="F39" s="45"/>
      <c r="G39" s="46" t="s">
        <v>38</v>
      </c>
      <c r="H39" s="47">
        <f>SUM(H17:H38)</f>
        <v>9703.4489999999987</v>
      </c>
      <c r="I39" s="48" t="s">
        <v>12</v>
      </c>
      <c r="J39" s="49" t="s">
        <v>39</v>
      </c>
      <c r="K39" s="50">
        <f>SUM(K17:K38)</f>
        <v>0</v>
      </c>
      <c r="L39" s="50">
        <f>SUM(L17:L38)</f>
        <v>0</v>
      </c>
      <c r="M39" s="50">
        <f>SUM(M17:M38)</f>
        <v>0</v>
      </c>
      <c r="P39" s="3"/>
      <c r="Q39" s="3"/>
    </row>
    <row r="40" spans="1:20" s="4" customFormat="1" ht="15" customHeight="1">
      <c r="A40" s="51"/>
      <c r="B40" s="52"/>
      <c r="C40" s="53"/>
      <c r="D40" s="53"/>
      <c r="E40" s="53"/>
      <c r="F40" s="53"/>
      <c r="G40" s="54"/>
      <c r="H40" s="55"/>
      <c r="I40" s="55"/>
      <c r="J40" s="55"/>
      <c r="K40" s="56"/>
      <c r="L40" s="56"/>
      <c r="M40" s="56"/>
      <c r="P40" s="7"/>
      <c r="Q40" s="7"/>
    </row>
    <row r="41" spans="1:20" s="4" customFormat="1" ht="15" customHeight="1">
      <c r="A41" s="51"/>
      <c r="B41" s="52"/>
      <c r="C41" s="53"/>
      <c r="D41" s="53"/>
      <c r="E41" s="53"/>
      <c r="F41" s="53"/>
      <c r="G41" s="54"/>
      <c r="H41" s="55"/>
      <c r="I41" s="55"/>
      <c r="J41" s="55"/>
      <c r="K41" s="56"/>
      <c r="L41" s="56"/>
      <c r="M41" s="56"/>
      <c r="P41" s="7"/>
      <c r="Q41" s="7"/>
    </row>
    <row r="42" spans="1:20" s="4" customFormat="1" ht="15" customHeight="1">
      <c r="A42" s="51"/>
      <c r="B42" s="52"/>
      <c r="C42" s="53"/>
      <c r="D42" s="53"/>
      <c r="E42" s="53"/>
      <c r="F42" s="53"/>
      <c r="G42" s="54"/>
      <c r="H42" s="55"/>
      <c r="I42" s="55"/>
      <c r="J42" s="55"/>
      <c r="K42" s="56"/>
      <c r="L42" s="56"/>
      <c r="M42" s="56"/>
      <c r="P42" s="7"/>
      <c r="Q42" s="7"/>
    </row>
    <row r="43" spans="1:20" s="4" customFormat="1" ht="15" customHeight="1">
      <c r="A43" s="51"/>
      <c r="B43" s="52"/>
      <c r="C43" s="53"/>
      <c r="D43" s="53"/>
      <c r="E43" s="53"/>
      <c r="F43" s="53"/>
      <c r="G43" s="54"/>
      <c r="H43" s="55"/>
      <c r="I43" s="55"/>
      <c r="J43" s="55"/>
      <c r="K43" s="56"/>
      <c r="L43" s="56"/>
      <c r="M43" s="56"/>
      <c r="P43" s="7"/>
      <c r="Q43" s="7"/>
    </row>
    <row r="44" spans="1:20" s="4" customFormat="1" ht="15" customHeight="1">
      <c r="A44" s="51"/>
      <c r="B44" s="52"/>
      <c r="C44" s="53"/>
      <c r="D44" s="53"/>
      <c r="E44" s="53"/>
      <c r="F44" s="53"/>
      <c r="G44" s="54"/>
      <c r="H44" s="55"/>
      <c r="I44" s="55"/>
      <c r="J44" s="55"/>
      <c r="K44" s="56"/>
      <c r="L44" s="56"/>
      <c r="M44" s="56"/>
      <c r="P44" s="7"/>
      <c r="Q44" s="7"/>
    </row>
    <row r="45" spans="1:20" s="10" customFormat="1" ht="15" customHeight="1">
      <c r="A45" s="52"/>
      <c r="B45" s="187" t="s">
        <v>41</v>
      </c>
      <c r="C45" s="187"/>
      <c r="D45" s="187"/>
      <c r="E45" s="57"/>
      <c r="F45" s="57"/>
      <c r="G45" s="54"/>
      <c r="H45" s="55"/>
      <c r="I45" s="55"/>
      <c r="J45" s="188" t="s">
        <v>40</v>
      </c>
      <c r="K45" s="188"/>
      <c r="L45" s="188"/>
      <c r="M45" s="56"/>
      <c r="P45" s="11"/>
      <c r="Q45" s="11"/>
    </row>
    <row r="46" spans="1:20" s="8" customFormat="1" ht="15" customHeight="1">
      <c r="A46" s="58"/>
      <c r="B46" s="58"/>
      <c r="C46" s="59" t="s">
        <v>42</v>
      </c>
      <c r="D46" s="60"/>
      <c r="E46" s="60"/>
      <c r="F46" s="60"/>
      <c r="G46" s="61"/>
      <c r="H46" s="62"/>
      <c r="I46" s="62"/>
      <c r="J46" s="62"/>
      <c r="K46" s="59" t="s">
        <v>43</v>
      </c>
      <c r="L46" s="21"/>
      <c r="M46" s="21"/>
      <c r="P46" s="9"/>
      <c r="Q46" s="9"/>
    </row>
    <row r="47" spans="1:20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</sheetData>
  <sheetProtection algorithmName="SHA-512" hashValue="cIYASd28PZZxBogQZzzzAhZnqbYr7PVYut3+PPvpYH9hJzGnOc37Jo+x0mebJn4s36PfsMbm1kL2Zj9kL/m1Yg==" saltValue="QaQKS7lSQwff1jKcuYUn4Q==" spinCount="100000" sheet="1" objects="1" scenarios="1"/>
  <mergeCells count="41">
    <mergeCell ref="A6:D11"/>
    <mergeCell ref="B18:F18"/>
    <mergeCell ref="A19:A20"/>
    <mergeCell ref="B19:F19"/>
    <mergeCell ref="B20:F20"/>
    <mergeCell ref="A12:C12"/>
    <mergeCell ref="D13:K13"/>
    <mergeCell ref="A15:A16"/>
    <mergeCell ref="B15:F16"/>
    <mergeCell ref="G15:G16"/>
    <mergeCell ref="H15:I16"/>
    <mergeCell ref="B24:F24"/>
    <mergeCell ref="B45:D45"/>
    <mergeCell ref="J45:L45"/>
    <mergeCell ref="A21:A23"/>
    <mergeCell ref="B21:F21"/>
    <mergeCell ref="B23:F23"/>
    <mergeCell ref="B22:F22"/>
    <mergeCell ref="A30:A31"/>
    <mergeCell ref="A25:A26"/>
    <mergeCell ref="B25:F25"/>
    <mergeCell ref="B26:F26"/>
    <mergeCell ref="A27:A28"/>
    <mergeCell ref="B27:F27"/>
    <mergeCell ref="B28:F28"/>
    <mergeCell ref="B1:D1"/>
    <mergeCell ref="B3:M3"/>
    <mergeCell ref="A37:A38"/>
    <mergeCell ref="B37:F37"/>
    <mergeCell ref="B38:F38"/>
    <mergeCell ref="B30:F30"/>
    <mergeCell ref="B31:F31"/>
    <mergeCell ref="A32:A33"/>
    <mergeCell ref="B32:F32"/>
    <mergeCell ref="B33:F33"/>
    <mergeCell ref="A35:A36"/>
    <mergeCell ref="B35:F35"/>
    <mergeCell ref="B36:F36"/>
    <mergeCell ref="B29:F29"/>
    <mergeCell ref="B34:F34"/>
    <mergeCell ref="B17:F17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4" width="9" style="1"/>
    <col min="5" max="5" width="9" style="1" customWidth="1"/>
    <col min="6" max="6" width="12.25" style="1" hidden="1" customWidth="1"/>
    <col min="7" max="7" width="11.375" style="1" customWidth="1"/>
    <col min="8" max="8" width="17.875" style="1" customWidth="1"/>
    <col min="9" max="9" width="6.125" style="1" customWidth="1"/>
    <col min="10" max="10" width="10.875" style="1" customWidth="1"/>
    <col min="11" max="13" width="12.625" style="1" customWidth="1"/>
    <col min="14" max="14" width="9" style="1"/>
    <col min="15" max="15" width="12.375" style="1" bestFit="1" customWidth="1"/>
    <col min="16" max="16" width="10.875" style="1" bestFit="1" customWidth="1"/>
    <col min="17" max="17" width="11.875" style="1" bestFit="1" customWidth="1"/>
    <col min="18" max="16384" width="9" style="1"/>
  </cols>
  <sheetData>
    <row r="1" spans="1:20" ht="15.75">
      <c r="A1" s="16"/>
      <c r="B1" s="177" t="s">
        <v>113</v>
      </c>
      <c r="C1" s="177"/>
      <c r="D1" s="177"/>
      <c r="E1" s="17"/>
      <c r="F1" s="17"/>
      <c r="G1" s="17"/>
      <c r="H1" s="17"/>
      <c r="I1" s="17"/>
      <c r="J1" s="17"/>
      <c r="K1" s="17"/>
      <c r="L1" s="17"/>
      <c r="M1" s="17"/>
    </row>
    <row r="2" spans="1:20" ht="16.5" thickBot="1">
      <c r="A2" s="16"/>
      <c r="B2" s="158"/>
      <c r="C2" s="158"/>
      <c r="D2" s="158"/>
      <c r="E2" s="17"/>
      <c r="F2" s="17"/>
      <c r="G2" s="17"/>
      <c r="H2" s="17"/>
      <c r="I2" s="17"/>
      <c r="J2" s="17"/>
      <c r="K2" s="17"/>
      <c r="L2" s="17"/>
      <c r="M2" s="17"/>
    </row>
    <row r="3" spans="1:20" s="2" customFormat="1" ht="30" customHeight="1" thickBot="1">
      <c r="A3" s="157">
        <v>7</v>
      </c>
      <c r="B3" s="182" t="s">
        <v>50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0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</row>
    <row r="5" spans="1:20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</row>
    <row r="6" spans="1:20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0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0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0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0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0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0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9"/>
      <c r="L12" s="19"/>
      <c r="M12" s="19"/>
    </row>
    <row r="13" spans="1:20" s="2" customFormat="1" ht="15" customHeight="1">
      <c r="A13" s="22"/>
      <c r="B13" s="22"/>
      <c r="C13" s="22"/>
      <c r="D13" s="219" t="s">
        <v>60</v>
      </c>
      <c r="E13" s="219"/>
      <c r="F13" s="219"/>
      <c r="G13" s="219"/>
      <c r="H13" s="219"/>
      <c r="I13" s="219"/>
      <c r="J13" s="219"/>
      <c r="K13" s="219"/>
      <c r="L13" s="19"/>
      <c r="M13" s="19"/>
    </row>
    <row r="14" spans="1:20" ht="15.75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3"/>
      <c r="Q14" s="3"/>
      <c r="S14" s="3"/>
      <c r="T14" s="3"/>
    </row>
    <row r="15" spans="1:20" ht="38.25">
      <c r="A15" s="175" t="s">
        <v>0</v>
      </c>
      <c r="B15" s="178" t="s">
        <v>34</v>
      </c>
      <c r="C15" s="178"/>
      <c r="D15" s="178"/>
      <c r="E15" s="178"/>
      <c r="F15" s="178"/>
      <c r="G15" s="175" t="s">
        <v>2</v>
      </c>
      <c r="H15" s="183" t="s">
        <v>3</v>
      </c>
      <c r="I15" s="184"/>
      <c r="J15" s="23" t="s">
        <v>4</v>
      </c>
      <c r="K15" s="23" t="s">
        <v>90</v>
      </c>
      <c r="L15" s="23" t="s">
        <v>91</v>
      </c>
      <c r="M15" s="23" t="s">
        <v>5</v>
      </c>
      <c r="P15" s="3"/>
      <c r="Q15" s="3"/>
      <c r="S15" s="3"/>
      <c r="T15" s="3"/>
    </row>
    <row r="16" spans="1:20" ht="15.75" thickBot="1">
      <c r="A16" s="176"/>
      <c r="B16" s="179"/>
      <c r="C16" s="179"/>
      <c r="D16" s="179"/>
      <c r="E16" s="179"/>
      <c r="F16" s="179"/>
      <c r="G16" s="176"/>
      <c r="H16" s="185"/>
      <c r="I16" s="186"/>
      <c r="J16" s="24" t="s">
        <v>6</v>
      </c>
      <c r="K16" s="24" t="s">
        <v>6</v>
      </c>
      <c r="L16" s="24" t="s">
        <v>6</v>
      </c>
      <c r="M16" s="24" t="s">
        <v>6</v>
      </c>
      <c r="P16" s="3"/>
      <c r="Q16" s="3"/>
      <c r="S16" s="3"/>
      <c r="T16" s="3"/>
    </row>
    <row r="17" spans="1:20" ht="15" customHeight="1" thickBot="1">
      <c r="A17" s="25" t="s">
        <v>23</v>
      </c>
      <c r="B17" s="171" t="s">
        <v>15</v>
      </c>
      <c r="C17" s="172"/>
      <c r="D17" s="172"/>
      <c r="E17" s="172"/>
      <c r="F17" s="172"/>
      <c r="G17" s="26" t="s">
        <v>20</v>
      </c>
      <c r="H17" s="109">
        <v>28.526</v>
      </c>
      <c r="I17" s="28" t="s">
        <v>12</v>
      </c>
      <c r="J17" s="149">
        <v>0</v>
      </c>
      <c r="K17" s="29">
        <f t="shared" ref="K17:K34" si="0">ROUND(J17*H17,2)</f>
        <v>0</v>
      </c>
      <c r="L17" s="29">
        <f t="shared" ref="L17:L34" si="1">M17-K17</f>
        <v>0</v>
      </c>
      <c r="M17" s="29">
        <f t="shared" ref="M17:M34" si="2">ROUND(K17*1.23,2)</f>
        <v>0</v>
      </c>
      <c r="P17" s="3"/>
      <c r="Q17" s="3"/>
      <c r="S17" s="3"/>
      <c r="T17" s="3"/>
    </row>
    <row r="18" spans="1:20" ht="15" customHeight="1" thickBot="1">
      <c r="A18" s="25" t="s">
        <v>33</v>
      </c>
      <c r="B18" s="171" t="s">
        <v>15</v>
      </c>
      <c r="C18" s="172"/>
      <c r="D18" s="172"/>
      <c r="E18" s="172"/>
      <c r="F18" s="172"/>
      <c r="G18" s="26" t="s">
        <v>20</v>
      </c>
      <c r="H18" s="109">
        <v>407.81599999999997</v>
      </c>
      <c r="I18" s="28" t="s">
        <v>12</v>
      </c>
      <c r="J18" s="149">
        <v>0</v>
      </c>
      <c r="K18" s="29">
        <f t="shared" si="0"/>
        <v>0</v>
      </c>
      <c r="L18" s="29">
        <f t="shared" si="1"/>
        <v>0</v>
      </c>
      <c r="M18" s="29">
        <f t="shared" si="2"/>
        <v>0</v>
      </c>
      <c r="P18" s="3"/>
      <c r="Q18" s="3"/>
      <c r="S18" s="3"/>
      <c r="T18" s="3"/>
    </row>
    <row r="19" spans="1:20" ht="15" customHeight="1">
      <c r="A19" s="175" t="s">
        <v>89</v>
      </c>
      <c r="B19" s="173" t="s">
        <v>15</v>
      </c>
      <c r="C19" s="174"/>
      <c r="D19" s="174"/>
      <c r="E19" s="174"/>
      <c r="F19" s="174"/>
      <c r="G19" s="30" t="s">
        <v>74</v>
      </c>
      <c r="H19" s="110">
        <v>9.3330000000000002</v>
      </c>
      <c r="I19" s="32" t="s">
        <v>12</v>
      </c>
      <c r="J19" s="150">
        <v>0</v>
      </c>
      <c r="K19" s="33">
        <f t="shared" si="0"/>
        <v>0</v>
      </c>
      <c r="L19" s="33">
        <f t="shared" si="1"/>
        <v>0</v>
      </c>
      <c r="M19" s="33">
        <f t="shared" si="2"/>
        <v>0</v>
      </c>
      <c r="P19" s="3"/>
      <c r="Q19" s="3"/>
      <c r="S19" s="3"/>
      <c r="T19" s="3"/>
    </row>
    <row r="20" spans="1:20" ht="15" customHeight="1">
      <c r="A20" s="217"/>
      <c r="B20" s="189" t="s">
        <v>16</v>
      </c>
      <c r="C20" s="190"/>
      <c r="D20" s="190"/>
      <c r="E20" s="190"/>
      <c r="F20" s="190"/>
      <c r="G20" s="39" t="s">
        <v>71</v>
      </c>
      <c r="H20" s="112">
        <v>9.3330000000000002</v>
      </c>
      <c r="I20" s="41" t="s">
        <v>12</v>
      </c>
      <c r="J20" s="152">
        <v>0</v>
      </c>
      <c r="K20" s="42">
        <f t="shared" si="0"/>
        <v>0</v>
      </c>
      <c r="L20" s="42">
        <f t="shared" si="1"/>
        <v>0</v>
      </c>
      <c r="M20" s="42">
        <f t="shared" si="2"/>
        <v>0</v>
      </c>
      <c r="P20" s="3"/>
      <c r="Q20" s="3"/>
      <c r="S20" s="3"/>
      <c r="T20" s="3"/>
    </row>
    <row r="21" spans="1:20" ht="15" customHeight="1" thickBot="1">
      <c r="A21" s="176"/>
      <c r="B21" s="233" t="s">
        <v>70</v>
      </c>
      <c r="C21" s="234"/>
      <c r="D21" s="234"/>
      <c r="E21" s="234"/>
      <c r="F21" s="234"/>
      <c r="G21" s="115" t="s">
        <v>72</v>
      </c>
      <c r="H21" s="125">
        <v>74.936999999999998</v>
      </c>
      <c r="I21" s="126" t="s">
        <v>12</v>
      </c>
      <c r="J21" s="156">
        <v>0</v>
      </c>
      <c r="K21" s="91">
        <f t="shared" si="0"/>
        <v>0</v>
      </c>
      <c r="L21" s="91">
        <f t="shared" si="1"/>
        <v>0</v>
      </c>
      <c r="M21" s="91">
        <f t="shared" si="2"/>
        <v>0</v>
      </c>
      <c r="P21" s="3"/>
      <c r="Q21" s="3"/>
      <c r="S21" s="3"/>
      <c r="T21" s="3"/>
    </row>
    <row r="22" spans="1:20" ht="15" customHeight="1" thickBot="1">
      <c r="A22" s="25" t="s">
        <v>24</v>
      </c>
      <c r="B22" s="171" t="s">
        <v>15</v>
      </c>
      <c r="C22" s="172"/>
      <c r="D22" s="172"/>
      <c r="E22" s="172"/>
      <c r="F22" s="172"/>
      <c r="G22" s="26" t="s">
        <v>20</v>
      </c>
      <c r="H22" s="109">
        <v>922.72900000000004</v>
      </c>
      <c r="I22" s="28" t="s">
        <v>12</v>
      </c>
      <c r="J22" s="149">
        <v>0</v>
      </c>
      <c r="K22" s="29">
        <f t="shared" si="0"/>
        <v>0</v>
      </c>
      <c r="L22" s="29">
        <f t="shared" si="1"/>
        <v>0</v>
      </c>
      <c r="M22" s="29">
        <f t="shared" si="2"/>
        <v>0</v>
      </c>
      <c r="P22" s="3"/>
      <c r="Q22" s="3"/>
      <c r="S22" s="3"/>
      <c r="T22" s="3"/>
    </row>
    <row r="23" spans="1:20" ht="15" customHeight="1">
      <c r="A23" s="175" t="s">
        <v>35</v>
      </c>
      <c r="B23" s="173" t="s">
        <v>15</v>
      </c>
      <c r="C23" s="174"/>
      <c r="D23" s="174"/>
      <c r="E23" s="174"/>
      <c r="F23" s="174"/>
      <c r="G23" s="30" t="s">
        <v>18</v>
      </c>
      <c r="H23" s="110">
        <v>44.975999999999999</v>
      </c>
      <c r="I23" s="32" t="s">
        <v>12</v>
      </c>
      <c r="J23" s="150">
        <v>0</v>
      </c>
      <c r="K23" s="33">
        <f t="shared" si="0"/>
        <v>0</v>
      </c>
      <c r="L23" s="33">
        <f t="shared" si="1"/>
        <v>0</v>
      </c>
      <c r="M23" s="33">
        <f t="shared" si="2"/>
        <v>0</v>
      </c>
      <c r="P23" s="3"/>
      <c r="Q23" s="3"/>
      <c r="S23" s="3"/>
      <c r="T23" s="3"/>
    </row>
    <row r="24" spans="1:20" ht="15" customHeight="1" thickBot="1">
      <c r="A24" s="176"/>
      <c r="B24" s="167" t="s">
        <v>16</v>
      </c>
      <c r="C24" s="168"/>
      <c r="D24" s="168"/>
      <c r="E24" s="168"/>
      <c r="F24" s="168"/>
      <c r="G24" s="34" t="s">
        <v>17</v>
      </c>
      <c r="H24" s="111">
        <v>97.978999999999999</v>
      </c>
      <c r="I24" s="36" t="s">
        <v>12</v>
      </c>
      <c r="J24" s="151">
        <v>0</v>
      </c>
      <c r="K24" s="37">
        <f t="shared" si="0"/>
        <v>0</v>
      </c>
      <c r="L24" s="37">
        <f t="shared" si="1"/>
        <v>0</v>
      </c>
      <c r="M24" s="37">
        <f t="shared" si="2"/>
        <v>0</v>
      </c>
      <c r="P24" s="3"/>
      <c r="Q24" s="3"/>
      <c r="S24" s="3"/>
      <c r="T24" s="3"/>
    </row>
    <row r="25" spans="1:20" ht="15" customHeight="1">
      <c r="A25" s="175" t="s">
        <v>36</v>
      </c>
      <c r="B25" s="173" t="s">
        <v>15</v>
      </c>
      <c r="C25" s="174"/>
      <c r="D25" s="174"/>
      <c r="E25" s="174"/>
      <c r="F25" s="174"/>
      <c r="G25" s="30" t="s">
        <v>92</v>
      </c>
      <c r="H25" s="110">
        <v>95.808000000000007</v>
      </c>
      <c r="I25" s="32" t="s">
        <v>12</v>
      </c>
      <c r="J25" s="150">
        <v>0</v>
      </c>
      <c r="K25" s="33">
        <f t="shared" si="0"/>
        <v>0</v>
      </c>
      <c r="L25" s="33">
        <f t="shared" si="1"/>
        <v>0</v>
      </c>
      <c r="M25" s="33">
        <f t="shared" si="2"/>
        <v>0</v>
      </c>
      <c r="P25" s="3"/>
      <c r="Q25" s="3"/>
      <c r="S25" s="3"/>
      <c r="T25" s="3"/>
    </row>
    <row r="26" spans="1:20" ht="15" customHeight="1" thickBot="1">
      <c r="A26" s="176"/>
      <c r="B26" s="167" t="s">
        <v>16</v>
      </c>
      <c r="C26" s="168"/>
      <c r="D26" s="168"/>
      <c r="E26" s="168"/>
      <c r="F26" s="168"/>
      <c r="G26" s="34" t="s">
        <v>93</v>
      </c>
      <c r="H26" s="111">
        <v>77.831000000000003</v>
      </c>
      <c r="I26" s="36" t="s">
        <v>12</v>
      </c>
      <c r="J26" s="151">
        <v>0</v>
      </c>
      <c r="K26" s="37">
        <f t="shared" si="0"/>
        <v>0</v>
      </c>
      <c r="L26" s="37">
        <f t="shared" si="1"/>
        <v>0</v>
      </c>
      <c r="M26" s="37">
        <f t="shared" si="2"/>
        <v>0</v>
      </c>
      <c r="P26" s="3"/>
      <c r="Q26" s="3"/>
      <c r="S26" s="3"/>
      <c r="T26" s="3"/>
    </row>
    <row r="27" spans="1:20" ht="15" customHeight="1" thickBot="1">
      <c r="A27" s="38" t="s">
        <v>25</v>
      </c>
      <c r="B27" s="189" t="s">
        <v>15</v>
      </c>
      <c r="C27" s="190"/>
      <c r="D27" s="190"/>
      <c r="E27" s="190"/>
      <c r="F27" s="190"/>
      <c r="G27" s="39" t="s">
        <v>20</v>
      </c>
      <c r="H27" s="112">
        <v>959.80200000000002</v>
      </c>
      <c r="I27" s="41" t="s">
        <v>12</v>
      </c>
      <c r="J27" s="152">
        <v>0</v>
      </c>
      <c r="K27" s="42">
        <f t="shared" si="0"/>
        <v>0</v>
      </c>
      <c r="L27" s="42">
        <f t="shared" si="1"/>
        <v>0</v>
      </c>
      <c r="M27" s="42">
        <f t="shared" si="2"/>
        <v>0</v>
      </c>
      <c r="P27" s="3"/>
      <c r="Q27" s="3"/>
      <c r="S27" s="3"/>
      <c r="T27" s="3"/>
    </row>
    <row r="28" spans="1:20" ht="15" customHeight="1">
      <c r="A28" s="175" t="s">
        <v>94</v>
      </c>
      <c r="B28" s="173" t="s">
        <v>15</v>
      </c>
      <c r="C28" s="174"/>
      <c r="D28" s="174"/>
      <c r="E28" s="174"/>
      <c r="F28" s="174"/>
      <c r="G28" s="30" t="s">
        <v>18</v>
      </c>
      <c r="H28" s="110">
        <v>47.002000000000002</v>
      </c>
      <c r="I28" s="32" t="s">
        <v>12</v>
      </c>
      <c r="J28" s="150">
        <v>0</v>
      </c>
      <c r="K28" s="33">
        <f t="shared" si="0"/>
        <v>0</v>
      </c>
      <c r="L28" s="33">
        <f t="shared" si="1"/>
        <v>0</v>
      </c>
      <c r="M28" s="33">
        <f t="shared" si="2"/>
        <v>0</v>
      </c>
      <c r="P28" s="3"/>
      <c r="Q28" s="3"/>
      <c r="S28" s="3"/>
      <c r="T28" s="3"/>
    </row>
    <row r="29" spans="1:20" ht="15" customHeight="1" thickBot="1">
      <c r="A29" s="176"/>
      <c r="B29" s="167" t="s">
        <v>16</v>
      </c>
      <c r="C29" s="168"/>
      <c r="D29" s="168"/>
      <c r="E29" s="168"/>
      <c r="F29" s="168"/>
      <c r="G29" s="34" t="s">
        <v>17</v>
      </c>
      <c r="H29" s="111">
        <v>92.01</v>
      </c>
      <c r="I29" s="36" t="s">
        <v>12</v>
      </c>
      <c r="J29" s="151">
        <v>0</v>
      </c>
      <c r="K29" s="37">
        <f t="shared" si="0"/>
        <v>0</v>
      </c>
      <c r="L29" s="37">
        <f t="shared" si="1"/>
        <v>0</v>
      </c>
      <c r="M29" s="37">
        <f t="shared" si="2"/>
        <v>0</v>
      </c>
      <c r="P29" s="3"/>
      <c r="Q29" s="3"/>
      <c r="S29" s="3"/>
      <c r="T29" s="3"/>
    </row>
    <row r="30" spans="1:20" ht="15" customHeight="1">
      <c r="A30" s="175" t="s">
        <v>95</v>
      </c>
      <c r="B30" s="173" t="s">
        <v>15</v>
      </c>
      <c r="C30" s="174"/>
      <c r="D30" s="174"/>
      <c r="E30" s="174"/>
      <c r="F30" s="174"/>
      <c r="G30" s="30" t="s">
        <v>92</v>
      </c>
      <c r="H30" s="110">
        <v>87.974000000000004</v>
      </c>
      <c r="I30" s="32" t="s">
        <v>12</v>
      </c>
      <c r="J30" s="150">
        <v>0</v>
      </c>
      <c r="K30" s="33">
        <f t="shared" si="0"/>
        <v>0</v>
      </c>
      <c r="L30" s="33">
        <f t="shared" si="1"/>
        <v>0</v>
      </c>
      <c r="M30" s="33">
        <f t="shared" si="2"/>
        <v>0</v>
      </c>
      <c r="P30" s="3"/>
      <c r="Q30" s="3"/>
      <c r="S30" s="3"/>
      <c r="T30" s="3"/>
    </row>
    <row r="31" spans="1:20" ht="15" customHeight="1" thickBot="1">
      <c r="A31" s="176"/>
      <c r="B31" s="167" t="s">
        <v>16</v>
      </c>
      <c r="C31" s="168"/>
      <c r="D31" s="168"/>
      <c r="E31" s="168"/>
      <c r="F31" s="168"/>
      <c r="G31" s="34" t="s">
        <v>93</v>
      </c>
      <c r="H31" s="111">
        <v>69.03</v>
      </c>
      <c r="I31" s="36" t="s">
        <v>12</v>
      </c>
      <c r="J31" s="151">
        <v>0</v>
      </c>
      <c r="K31" s="37">
        <f t="shared" si="0"/>
        <v>0</v>
      </c>
      <c r="L31" s="37">
        <f t="shared" si="1"/>
        <v>0</v>
      </c>
      <c r="M31" s="37">
        <f t="shared" si="2"/>
        <v>0</v>
      </c>
      <c r="P31" s="3"/>
      <c r="Q31" s="3"/>
      <c r="S31" s="3"/>
      <c r="T31" s="3"/>
    </row>
    <row r="32" spans="1:20" ht="15" customHeight="1" thickBot="1">
      <c r="A32" s="25" t="s">
        <v>37</v>
      </c>
      <c r="B32" s="171" t="s">
        <v>15</v>
      </c>
      <c r="C32" s="172"/>
      <c r="D32" s="172"/>
      <c r="E32" s="172"/>
      <c r="F32" s="172"/>
      <c r="G32" s="26" t="s">
        <v>20</v>
      </c>
      <c r="H32" s="109">
        <v>81.510000000000005</v>
      </c>
      <c r="I32" s="28" t="s">
        <v>12</v>
      </c>
      <c r="J32" s="149">
        <v>0</v>
      </c>
      <c r="K32" s="29">
        <f t="shared" si="0"/>
        <v>0</v>
      </c>
      <c r="L32" s="29">
        <f t="shared" si="1"/>
        <v>0</v>
      </c>
      <c r="M32" s="29">
        <f t="shared" si="2"/>
        <v>0</v>
      </c>
      <c r="P32" s="3"/>
      <c r="Q32" s="3"/>
      <c r="S32" s="3"/>
      <c r="T32" s="3"/>
    </row>
    <row r="33" spans="1:20" ht="15" customHeight="1">
      <c r="A33" s="175" t="s">
        <v>96</v>
      </c>
      <c r="B33" s="173" t="s">
        <v>15</v>
      </c>
      <c r="C33" s="174"/>
      <c r="D33" s="174"/>
      <c r="E33" s="174"/>
      <c r="F33" s="174"/>
      <c r="G33" s="30" t="s">
        <v>92</v>
      </c>
      <c r="H33" s="110">
        <v>2.3330000000000002</v>
      </c>
      <c r="I33" s="32" t="s">
        <v>12</v>
      </c>
      <c r="J33" s="150">
        <v>0</v>
      </c>
      <c r="K33" s="33">
        <f t="shared" si="0"/>
        <v>0</v>
      </c>
      <c r="L33" s="33">
        <f t="shared" si="1"/>
        <v>0</v>
      </c>
      <c r="M33" s="33">
        <f t="shared" si="2"/>
        <v>0</v>
      </c>
      <c r="P33" s="3"/>
      <c r="Q33" s="3"/>
      <c r="S33" s="3"/>
      <c r="T33" s="3"/>
    </row>
    <row r="34" spans="1:20" ht="15" customHeight="1" thickBot="1">
      <c r="A34" s="176"/>
      <c r="B34" s="167" t="s">
        <v>16</v>
      </c>
      <c r="C34" s="168"/>
      <c r="D34" s="168"/>
      <c r="E34" s="168"/>
      <c r="F34" s="168"/>
      <c r="G34" s="34" t="s">
        <v>93</v>
      </c>
      <c r="H34" s="111">
        <v>3.9329999999999998</v>
      </c>
      <c r="I34" s="36" t="s">
        <v>12</v>
      </c>
      <c r="J34" s="151">
        <v>0</v>
      </c>
      <c r="K34" s="37">
        <f t="shared" si="0"/>
        <v>0</v>
      </c>
      <c r="L34" s="37">
        <f t="shared" si="1"/>
        <v>0</v>
      </c>
      <c r="M34" s="37">
        <f t="shared" si="2"/>
        <v>0</v>
      </c>
      <c r="P34" s="3"/>
      <c r="Q34" s="3"/>
      <c r="S34" s="3"/>
      <c r="T34" s="3"/>
    </row>
    <row r="35" spans="1:20" ht="15" customHeight="1" thickBot="1">
      <c r="A35" s="43"/>
      <c r="B35" s="44"/>
      <c r="C35" s="45"/>
      <c r="D35" s="45"/>
      <c r="E35" s="45"/>
      <c r="F35" s="45"/>
      <c r="G35" s="46" t="s">
        <v>38</v>
      </c>
      <c r="H35" s="47">
        <f>SUM(H17:H34)</f>
        <v>3112.862000000001</v>
      </c>
      <c r="I35" s="48" t="s">
        <v>12</v>
      </c>
      <c r="J35" s="49" t="s">
        <v>39</v>
      </c>
      <c r="K35" s="50">
        <f>SUM(K17:K34)</f>
        <v>0</v>
      </c>
      <c r="L35" s="50">
        <f>SUM(L17:L34)</f>
        <v>0</v>
      </c>
      <c r="M35" s="50">
        <f>SUM(M17:M34)</f>
        <v>0</v>
      </c>
      <c r="P35" s="3"/>
      <c r="Q35" s="3"/>
    </row>
    <row r="36" spans="1:20" s="4" customFormat="1" ht="15" customHeight="1">
      <c r="A36" s="51"/>
      <c r="B36" s="52"/>
      <c r="C36" s="53"/>
      <c r="D36" s="53"/>
      <c r="E36" s="53"/>
      <c r="F36" s="53"/>
      <c r="G36" s="54"/>
      <c r="H36" s="55"/>
      <c r="I36" s="55"/>
      <c r="J36" s="55"/>
      <c r="K36" s="56"/>
      <c r="L36" s="56"/>
      <c r="M36" s="56"/>
      <c r="P36" s="7"/>
      <c r="Q36" s="7"/>
    </row>
    <row r="37" spans="1:20" s="4" customFormat="1" ht="15" customHeight="1">
      <c r="A37" s="51"/>
      <c r="B37" s="52"/>
      <c r="C37" s="53"/>
      <c r="D37" s="53"/>
      <c r="E37" s="53"/>
      <c r="F37" s="53"/>
      <c r="G37" s="54"/>
      <c r="H37" s="55"/>
      <c r="I37" s="55"/>
      <c r="J37" s="55"/>
      <c r="K37" s="56"/>
      <c r="L37" s="56"/>
      <c r="M37" s="56"/>
      <c r="P37" s="7"/>
      <c r="Q37" s="7"/>
    </row>
    <row r="38" spans="1:20" s="4" customFormat="1" ht="15" customHeight="1">
      <c r="A38" s="51"/>
      <c r="B38" s="52"/>
      <c r="C38" s="53"/>
      <c r="D38" s="53"/>
      <c r="E38" s="53"/>
      <c r="F38" s="53"/>
      <c r="G38" s="54"/>
      <c r="H38" s="55"/>
      <c r="I38" s="55"/>
      <c r="J38" s="55"/>
      <c r="K38" s="56"/>
      <c r="L38" s="56"/>
      <c r="M38" s="56"/>
      <c r="P38" s="7"/>
      <c r="Q38" s="7"/>
    </row>
    <row r="39" spans="1:20" s="4" customFormat="1" ht="15" customHeight="1">
      <c r="A39" s="51"/>
      <c r="B39" s="52"/>
      <c r="C39" s="53"/>
      <c r="D39" s="53"/>
      <c r="E39" s="53"/>
      <c r="F39" s="53"/>
      <c r="G39" s="54"/>
      <c r="H39" s="55"/>
      <c r="I39" s="55"/>
      <c r="J39" s="55"/>
      <c r="K39" s="56"/>
      <c r="L39" s="56"/>
      <c r="M39" s="56"/>
      <c r="P39" s="7"/>
      <c r="Q39" s="7"/>
    </row>
    <row r="40" spans="1:20" s="4" customFormat="1" ht="15" customHeight="1">
      <c r="A40" s="51"/>
      <c r="B40" s="52"/>
      <c r="C40" s="53"/>
      <c r="D40" s="53"/>
      <c r="E40" s="53"/>
      <c r="F40" s="53"/>
      <c r="G40" s="54"/>
      <c r="H40" s="55"/>
      <c r="I40" s="55"/>
      <c r="J40" s="55"/>
      <c r="K40" s="56"/>
      <c r="L40" s="56"/>
      <c r="M40" s="56"/>
      <c r="P40" s="7"/>
      <c r="Q40" s="7"/>
    </row>
    <row r="41" spans="1:20" s="10" customFormat="1" ht="15" customHeight="1">
      <c r="A41" s="52"/>
      <c r="B41" s="187" t="s">
        <v>41</v>
      </c>
      <c r="C41" s="187"/>
      <c r="D41" s="187"/>
      <c r="E41" s="57"/>
      <c r="F41" s="57"/>
      <c r="G41" s="54"/>
      <c r="H41" s="55"/>
      <c r="I41" s="55"/>
      <c r="J41" s="188" t="s">
        <v>40</v>
      </c>
      <c r="K41" s="188"/>
      <c r="L41" s="188"/>
      <c r="M41" s="56"/>
      <c r="P41" s="11"/>
      <c r="Q41" s="11"/>
    </row>
    <row r="42" spans="1:20" s="8" customFormat="1" ht="15" customHeight="1">
      <c r="A42" s="58"/>
      <c r="B42" s="58"/>
      <c r="C42" s="59" t="s">
        <v>42</v>
      </c>
      <c r="D42" s="60"/>
      <c r="E42" s="60"/>
      <c r="F42" s="60"/>
      <c r="G42" s="61"/>
      <c r="H42" s="62"/>
      <c r="I42" s="62"/>
      <c r="J42" s="62"/>
      <c r="K42" s="59" t="s">
        <v>43</v>
      </c>
      <c r="L42" s="21"/>
      <c r="M42" s="21"/>
      <c r="P42" s="9"/>
      <c r="Q42" s="9"/>
    </row>
    <row r="43" spans="1:20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sheetProtection algorithmName="SHA-512" hashValue="/32YTzxH8AtnXeP9FY16X65d2Y8zmNlr6AhlzXiPY3jessU+tDz+XKHRL6aWJrqSAebjyr3Ly7DxdPmvz2Im3Q==" saltValue="p7zTkRJXiUdmJtORdZij4A==" spinCount="100000" sheet="1" objects="1" scenarios="1"/>
  <mergeCells count="35">
    <mergeCell ref="B19:F19"/>
    <mergeCell ref="B20:F20"/>
    <mergeCell ref="B21:F21"/>
    <mergeCell ref="A12:C12"/>
    <mergeCell ref="D13:K13"/>
    <mergeCell ref="A15:A16"/>
    <mergeCell ref="B15:F16"/>
    <mergeCell ref="G15:G16"/>
    <mergeCell ref="H15:I16"/>
    <mergeCell ref="A33:A34"/>
    <mergeCell ref="B33:F33"/>
    <mergeCell ref="B34:F34"/>
    <mergeCell ref="B27:F27"/>
    <mergeCell ref="A28:A29"/>
    <mergeCell ref="B28:F28"/>
    <mergeCell ref="B29:F29"/>
    <mergeCell ref="A30:A31"/>
    <mergeCell ref="B30:F30"/>
    <mergeCell ref="B31:F31"/>
    <mergeCell ref="B1:D1"/>
    <mergeCell ref="B3:M3"/>
    <mergeCell ref="B41:D41"/>
    <mergeCell ref="J41:L41"/>
    <mergeCell ref="B32:F32"/>
    <mergeCell ref="B22:F22"/>
    <mergeCell ref="B17:F17"/>
    <mergeCell ref="B18:F18"/>
    <mergeCell ref="A6:D11"/>
    <mergeCell ref="A23:A24"/>
    <mergeCell ref="B23:F23"/>
    <mergeCell ref="B24:F24"/>
    <mergeCell ref="A25:A26"/>
    <mergeCell ref="B25:F25"/>
    <mergeCell ref="B26:F26"/>
    <mergeCell ref="A19:A21"/>
  </mergeCells>
  <pageMargins left="0.7" right="0.7" top="0.75" bottom="0.75" header="0.3" footer="0.3"/>
  <pageSetup paperSize="9" scale="61" fitToHeight="0" orientation="portrait" r:id="rId1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view="pageBreakPreview" zoomScaleNormal="100" zoomScaleSheetLayoutView="100" workbookViewId="0">
      <selection activeCell="A6" sqref="A6:D11"/>
    </sheetView>
  </sheetViews>
  <sheetFormatPr defaultRowHeight="15"/>
  <cols>
    <col min="1" max="1" width="10.75" style="1" customWidth="1"/>
    <col min="2" max="5" width="9" style="1"/>
    <col min="6" max="6" width="12.25" style="1" hidden="1" customWidth="1"/>
    <col min="7" max="7" width="11.375" style="1" customWidth="1"/>
    <col min="8" max="8" width="17.875" style="1" customWidth="1"/>
    <col min="9" max="9" width="2.375" style="6" customWidth="1"/>
    <col min="10" max="10" width="4.5" style="5" customWidth="1"/>
    <col min="11" max="11" width="9" style="5"/>
    <col min="12" max="12" width="10.875" style="1" customWidth="1"/>
    <col min="13" max="15" width="12.625" style="1" customWidth="1"/>
    <col min="16" max="16" width="9" style="1"/>
    <col min="17" max="17" width="12.375" style="1" bestFit="1" customWidth="1"/>
    <col min="18" max="18" width="10.875" style="1" bestFit="1" customWidth="1"/>
    <col min="19" max="19" width="11.875" style="1" bestFit="1" customWidth="1"/>
    <col min="20" max="16384" width="9" style="1"/>
  </cols>
  <sheetData>
    <row r="1" spans="1:22" ht="15.75">
      <c r="A1" s="16"/>
      <c r="B1" s="177" t="s">
        <v>113</v>
      </c>
      <c r="C1" s="177"/>
      <c r="D1" s="177"/>
      <c r="E1" s="17"/>
      <c r="F1" s="17"/>
      <c r="G1" s="17"/>
      <c r="H1" s="17"/>
      <c r="I1" s="63"/>
      <c r="J1" s="64"/>
      <c r="K1" s="64"/>
      <c r="L1" s="17"/>
      <c r="M1" s="17"/>
      <c r="N1" s="17"/>
      <c r="O1" s="17"/>
    </row>
    <row r="2" spans="1:22" ht="16.5" thickBot="1">
      <c r="A2" s="16"/>
      <c r="B2" s="158"/>
      <c r="C2" s="158"/>
      <c r="D2" s="158"/>
      <c r="E2" s="17"/>
      <c r="F2" s="17"/>
      <c r="G2" s="17"/>
      <c r="H2" s="17"/>
      <c r="I2" s="63"/>
      <c r="J2" s="64"/>
      <c r="K2" s="64"/>
      <c r="L2" s="17"/>
      <c r="M2" s="17"/>
      <c r="N2" s="17"/>
      <c r="O2" s="17"/>
    </row>
    <row r="3" spans="1:22" s="2" customFormat="1" ht="30" customHeight="1" thickBot="1">
      <c r="A3" s="157">
        <v>8</v>
      </c>
      <c r="B3" s="182" t="s">
        <v>103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2" s="2" customFormat="1" ht="15" customHeight="1">
      <c r="A4" s="1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2" s="2" customFormat="1" ht="15" customHeight="1">
      <c r="A5" s="18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9"/>
      <c r="L5" s="19"/>
      <c r="M5" s="19"/>
      <c r="N5" s="22"/>
      <c r="O5" s="22"/>
    </row>
    <row r="6" spans="1:22" s="22" customFormat="1" ht="15" customHeight="1">
      <c r="A6" s="180"/>
      <c r="B6" s="181"/>
      <c r="C6" s="181"/>
      <c r="D6" s="181"/>
      <c r="E6" s="15"/>
      <c r="F6" s="15"/>
      <c r="G6" s="15"/>
      <c r="H6" s="15"/>
      <c r="I6" s="15"/>
      <c r="J6" s="15"/>
      <c r="K6" s="138"/>
      <c r="L6" s="138"/>
      <c r="M6" s="138"/>
    </row>
    <row r="7" spans="1:22" s="22" customFormat="1" ht="15" customHeight="1">
      <c r="A7" s="181"/>
      <c r="B7" s="181"/>
      <c r="C7" s="181"/>
      <c r="D7" s="181"/>
      <c r="E7" s="15"/>
      <c r="F7" s="15"/>
      <c r="G7" s="15"/>
      <c r="H7" s="15"/>
      <c r="I7" s="15"/>
      <c r="J7" s="15"/>
      <c r="K7" s="138"/>
      <c r="L7" s="138"/>
      <c r="M7" s="138"/>
    </row>
    <row r="8" spans="1:22" s="22" customFormat="1" ht="15" customHeight="1">
      <c r="A8" s="181"/>
      <c r="B8" s="181"/>
      <c r="C8" s="181"/>
      <c r="D8" s="181"/>
      <c r="E8" s="15"/>
      <c r="F8" s="15"/>
      <c r="G8" s="15"/>
      <c r="H8" s="15"/>
      <c r="I8" s="15"/>
      <c r="J8" s="15"/>
      <c r="K8" s="138"/>
      <c r="L8" s="138"/>
      <c r="M8" s="138"/>
    </row>
    <row r="9" spans="1:22" s="22" customFormat="1" ht="15" customHeight="1">
      <c r="A9" s="181"/>
      <c r="B9" s="181"/>
      <c r="C9" s="181"/>
      <c r="D9" s="181"/>
      <c r="E9" s="15"/>
      <c r="F9" s="15"/>
      <c r="G9" s="15"/>
      <c r="H9" s="15"/>
      <c r="I9" s="15"/>
      <c r="J9" s="15"/>
      <c r="K9" s="138"/>
      <c r="L9" s="138"/>
      <c r="M9" s="138"/>
    </row>
    <row r="10" spans="1:22" s="22" customFormat="1" ht="15" customHeight="1">
      <c r="A10" s="181"/>
      <c r="B10" s="181"/>
      <c r="C10" s="181"/>
      <c r="D10" s="181"/>
      <c r="E10" s="15"/>
      <c r="F10" s="15"/>
      <c r="G10" s="15"/>
      <c r="H10" s="15"/>
      <c r="I10" s="15"/>
      <c r="J10" s="15"/>
      <c r="K10" s="138"/>
      <c r="L10" s="138"/>
      <c r="M10" s="138"/>
    </row>
    <row r="11" spans="1:22" s="22" customFormat="1" ht="15" customHeight="1">
      <c r="A11" s="181"/>
      <c r="B11" s="181"/>
      <c r="C11" s="181"/>
      <c r="D11" s="181"/>
      <c r="E11" s="15"/>
      <c r="F11" s="15"/>
      <c r="G11" s="15"/>
      <c r="H11" s="15"/>
      <c r="I11" s="15"/>
      <c r="J11" s="15"/>
      <c r="K11" s="138"/>
      <c r="L11" s="138"/>
      <c r="M11" s="138"/>
    </row>
    <row r="12" spans="1:22" s="2" customFormat="1" ht="30" customHeight="1">
      <c r="A12" s="169" t="s">
        <v>46</v>
      </c>
      <c r="B12" s="169"/>
      <c r="C12" s="169"/>
      <c r="D12" s="21"/>
      <c r="E12" s="15"/>
      <c r="F12" s="15"/>
      <c r="G12" s="15"/>
      <c r="H12" s="15"/>
      <c r="I12" s="15"/>
      <c r="J12" s="15"/>
      <c r="K12" s="19"/>
      <c r="L12" s="19"/>
      <c r="M12" s="19"/>
      <c r="N12" s="22"/>
      <c r="O12" s="22"/>
    </row>
    <row r="13" spans="1:22" s="2" customFormat="1" ht="15" customHeight="1">
      <c r="A13" s="15"/>
      <c r="B13" s="15"/>
      <c r="C13" s="15"/>
      <c r="D13" s="235" t="s">
        <v>60</v>
      </c>
      <c r="E13" s="235"/>
      <c r="F13" s="235"/>
      <c r="G13" s="235"/>
      <c r="H13" s="235"/>
      <c r="I13" s="235"/>
      <c r="J13" s="235"/>
      <c r="K13" s="235"/>
      <c r="L13" s="15"/>
      <c r="M13" s="19"/>
      <c r="N13" s="19"/>
      <c r="O13" s="19"/>
    </row>
    <row r="14" spans="1:22" ht="15.75" thickBot="1">
      <c r="A14" s="17"/>
      <c r="B14" s="17"/>
      <c r="C14" s="17"/>
      <c r="D14" s="17"/>
      <c r="E14" s="17"/>
      <c r="F14" s="17"/>
      <c r="G14" s="17"/>
      <c r="H14" s="17"/>
      <c r="I14" s="63"/>
      <c r="J14" s="64"/>
      <c r="K14" s="64"/>
      <c r="L14" s="17"/>
      <c r="M14" s="17"/>
      <c r="N14" s="17"/>
      <c r="O14" s="17"/>
      <c r="R14" s="3"/>
      <c r="S14" s="3"/>
      <c r="U14" s="3"/>
      <c r="V14" s="3"/>
    </row>
    <row r="15" spans="1:22" ht="38.25">
      <c r="A15" s="175" t="s">
        <v>0</v>
      </c>
      <c r="B15" s="211" t="s">
        <v>1</v>
      </c>
      <c r="C15" s="178"/>
      <c r="D15" s="178"/>
      <c r="E15" s="178"/>
      <c r="F15" s="212"/>
      <c r="G15" s="175" t="s">
        <v>2</v>
      </c>
      <c r="H15" s="183" t="s">
        <v>3</v>
      </c>
      <c r="I15" s="184"/>
      <c r="J15" s="184"/>
      <c r="K15" s="215"/>
      <c r="L15" s="23" t="s">
        <v>4</v>
      </c>
      <c r="M15" s="23" t="s">
        <v>90</v>
      </c>
      <c r="N15" s="23" t="s">
        <v>91</v>
      </c>
      <c r="O15" s="23" t="s">
        <v>5</v>
      </c>
      <c r="R15" s="3"/>
      <c r="S15" s="3"/>
      <c r="U15" s="3"/>
      <c r="V15" s="3"/>
    </row>
    <row r="16" spans="1:22" ht="15.75" thickBot="1">
      <c r="A16" s="176"/>
      <c r="B16" s="213"/>
      <c r="C16" s="179"/>
      <c r="D16" s="179"/>
      <c r="E16" s="179"/>
      <c r="F16" s="214"/>
      <c r="G16" s="176"/>
      <c r="H16" s="185"/>
      <c r="I16" s="186"/>
      <c r="J16" s="186"/>
      <c r="K16" s="216"/>
      <c r="L16" s="24" t="s">
        <v>6</v>
      </c>
      <c r="M16" s="24" t="s">
        <v>6</v>
      </c>
      <c r="N16" s="24" t="s">
        <v>6</v>
      </c>
      <c r="O16" s="24" t="s">
        <v>6</v>
      </c>
      <c r="R16" s="3"/>
      <c r="S16" s="3"/>
      <c r="U16" s="3"/>
      <c r="V16" s="3"/>
    </row>
    <row r="17" spans="1:22" ht="15" customHeight="1" thickBot="1">
      <c r="A17" s="217" t="s">
        <v>98</v>
      </c>
      <c r="B17" s="171" t="s">
        <v>15</v>
      </c>
      <c r="C17" s="172"/>
      <c r="D17" s="172"/>
      <c r="E17" s="172"/>
      <c r="F17" s="218"/>
      <c r="G17" s="39" t="s">
        <v>20</v>
      </c>
      <c r="H17" s="127">
        <v>12.754</v>
      </c>
      <c r="I17" s="66"/>
      <c r="J17" s="67" t="s">
        <v>12</v>
      </c>
      <c r="K17" s="66"/>
      <c r="L17" s="154">
        <v>0</v>
      </c>
      <c r="M17" s="33">
        <f>ROUND(L17*H17,2)</f>
        <v>0</v>
      </c>
      <c r="N17" s="33">
        <f>O17-M17</f>
        <v>0</v>
      </c>
      <c r="O17" s="33">
        <f>ROUND(M17*1.23,2)</f>
        <v>0</v>
      </c>
      <c r="R17" s="3"/>
      <c r="S17" s="3"/>
      <c r="U17" s="3"/>
      <c r="V17" s="3"/>
    </row>
    <row r="18" spans="1:22" ht="15.75" thickBot="1">
      <c r="A18" s="217"/>
      <c r="B18" s="195" t="s">
        <v>78</v>
      </c>
      <c r="C18" s="195"/>
      <c r="D18" s="195"/>
      <c r="E18" s="195"/>
      <c r="F18" s="195"/>
      <c r="G18" s="25"/>
      <c r="H18" s="128"/>
      <c r="I18" s="69"/>
      <c r="J18" s="70"/>
      <c r="K18" s="71"/>
      <c r="L18" s="155"/>
      <c r="M18" s="50">
        <f>SUM(M17:M17)</f>
        <v>0</v>
      </c>
      <c r="N18" s="50">
        <f>SUM(N17:N17)</f>
        <v>0</v>
      </c>
      <c r="O18" s="50">
        <f>SUM(O17:O17)</f>
        <v>0</v>
      </c>
      <c r="R18" s="3"/>
      <c r="S18" s="3"/>
      <c r="U18" s="3"/>
      <c r="V18" s="3"/>
    </row>
    <row r="19" spans="1:22">
      <c r="A19" s="217"/>
      <c r="B19" s="203" t="s">
        <v>27</v>
      </c>
      <c r="C19" s="204"/>
      <c r="D19" s="204"/>
      <c r="E19" s="204"/>
      <c r="F19" s="205"/>
      <c r="G19" s="206" t="s">
        <v>20</v>
      </c>
      <c r="H19" s="129">
        <f>H17</f>
        <v>12.754</v>
      </c>
      <c r="I19" s="73"/>
      <c r="J19" s="74" t="s">
        <v>12</v>
      </c>
      <c r="K19" s="75"/>
      <c r="L19" s="144">
        <v>0</v>
      </c>
      <c r="M19" s="33">
        <f>ROUND(L19*H19,2)</f>
        <v>0</v>
      </c>
      <c r="N19" s="33">
        <f>O19-M19</f>
        <v>0</v>
      </c>
      <c r="O19" s="33">
        <f>ROUND(M19*1.23,2)</f>
        <v>0</v>
      </c>
      <c r="R19" s="3"/>
      <c r="S19" s="3"/>
      <c r="U19" s="3"/>
      <c r="V19" s="3"/>
    </row>
    <row r="20" spans="1:22">
      <c r="A20" s="217"/>
      <c r="B20" s="208" t="s">
        <v>28</v>
      </c>
      <c r="C20" s="208"/>
      <c r="D20" s="208"/>
      <c r="E20" s="208"/>
      <c r="F20" s="208"/>
      <c r="G20" s="207"/>
      <c r="H20" s="130">
        <v>5.45E-2</v>
      </c>
      <c r="I20" s="77" t="s">
        <v>32</v>
      </c>
      <c r="J20" s="78">
        <v>14</v>
      </c>
      <c r="K20" s="79" t="s">
        <v>31</v>
      </c>
      <c r="L20" s="153">
        <v>0</v>
      </c>
      <c r="M20" s="80">
        <f>ROUND(L20*H20*J20,2)</f>
        <v>0</v>
      </c>
      <c r="N20" s="80">
        <f>O20-M20</f>
        <v>0</v>
      </c>
      <c r="O20" s="80">
        <f>ROUND(M20*1.23,2)</f>
        <v>0</v>
      </c>
      <c r="R20" s="3"/>
      <c r="S20" s="3"/>
      <c r="U20" s="3"/>
      <c r="V20" s="3"/>
    </row>
    <row r="21" spans="1:22">
      <c r="A21" s="217"/>
      <c r="B21" s="196" t="s">
        <v>29</v>
      </c>
      <c r="C21" s="196"/>
      <c r="D21" s="196"/>
      <c r="E21" s="196"/>
      <c r="F21" s="196"/>
      <c r="G21" s="207"/>
      <c r="H21" s="130">
        <v>5.45E-2</v>
      </c>
      <c r="I21" s="73" t="s">
        <v>32</v>
      </c>
      <c r="J21" s="81">
        <v>14</v>
      </c>
      <c r="K21" s="82" t="s">
        <v>31</v>
      </c>
      <c r="L21" s="153">
        <v>0</v>
      </c>
      <c r="M21" s="80">
        <f>ROUND(L21*H21*J21,2)</f>
        <v>0</v>
      </c>
      <c r="N21" s="80">
        <f>O21-M21</f>
        <v>0</v>
      </c>
      <c r="O21" s="80">
        <f>ROUND(M21*1.23,2)</f>
        <v>0</v>
      </c>
      <c r="R21" s="3"/>
      <c r="S21" s="3"/>
      <c r="U21" s="3"/>
      <c r="V21" s="3"/>
    </row>
    <row r="22" spans="1:22">
      <c r="A22" s="217"/>
      <c r="B22" s="197" t="s">
        <v>30</v>
      </c>
      <c r="C22" s="196"/>
      <c r="D22" s="196"/>
      <c r="E22" s="196"/>
      <c r="F22" s="196"/>
      <c r="G22" s="207"/>
      <c r="H22" s="129">
        <f>H17</f>
        <v>12.754</v>
      </c>
      <c r="I22" s="83"/>
      <c r="J22" s="84" t="s">
        <v>12</v>
      </c>
      <c r="K22" s="85"/>
      <c r="L22" s="153">
        <v>0</v>
      </c>
      <c r="M22" s="80">
        <f>ROUND(L22*H22,2)</f>
        <v>0</v>
      </c>
      <c r="N22" s="80">
        <f>O22-M22</f>
        <v>0</v>
      </c>
      <c r="O22" s="80">
        <f>ROUND(M22*1.23,2)</f>
        <v>0</v>
      </c>
      <c r="R22" s="3"/>
      <c r="S22" s="3"/>
      <c r="V22" s="3"/>
    </row>
    <row r="23" spans="1:22" ht="15.75" thickBot="1">
      <c r="A23" s="217"/>
      <c r="B23" s="86" t="s">
        <v>75</v>
      </c>
      <c r="C23" s="87"/>
      <c r="D23" s="87"/>
      <c r="E23" s="87"/>
      <c r="F23" s="88"/>
      <c r="G23" s="207"/>
      <c r="H23" s="131">
        <v>2</v>
      </c>
      <c r="I23" s="73" t="s">
        <v>32</v>
      </c>
      <c r="J23" s="81">
        <v>14</v>
      </c>
      <c r="K23" s="90" t="s">
        <v>31</v>
      </c>
      <c r="L23" s="152">
        <v>0</v>
      </c>
      <c r="M23" s="37">
        <f>ROUND(L23*H23*J23,2)</f>
        <v>0</v>
      </c>
      <c r="N23" s="91">
        <f>O23-M23</f>
        <v>0</v>
      </c>
      <c r="O23" s="91">
        <f>ROUND(M23*1.23,2)</f>
        <v>0</v>
      </c>
      <c r="R23" s="3"/>
      <c r="S23" s="3"/>
    </row>
    <row r="24" spans="1:22" ht="15.75" thickBot="1">
      <c r="A24" s="217"/>
      <c r="B24" s="191" t="s">
        <v>76</v>
      </c>
      <c r="C24" s="195"/>
      <c r="D24" s="195"/>
      <c r="E24" s="195"/>
      <c r="F24" s="198"/>
      <c r="G24" s="92"/>
      <c r="H24" s="93" t="s">
        <v>8</v>
      </c>
      <c r="I24" s="94"/>
      <c r="J24" s="95"/>
      <c r="K24" s="96"/>
      <c r="L24" s="97"/>
      <c r="M24" s="98">
        <f>SUM(M19:M23)</f>
        <v>0</v>
      </c>
      <c r="N24" s="98">
        <f>SUM(N19:N23)</f>
        <v>0</v>
      </c>
      <c r="O24" s="98">
        <f>SUM(O19:O23)</f>
        <v>0</v>
      </c>
      <c r="R24" s="3"/>
      <c r="S24" s="3"/>
    </row>
    <row r="25" spans="1:22" ht="15" customHeight="1" thickBot="1">
      <c r="A25" s="176"/>
      <c r="B25" s="191" t="s">
        <v>7</v>
      </c>
      <c r="C25" s="192"/>
      <c r="D25" s="192"/>
      <c r="E25" s="192"/>
      <c r="F25" s="193"/>
      <c r="G25" s="99"/>
      <c r="H25" s="100"/>
      <c r="I25" s="101"/>
      <c r="J25" s="102"/>
      <c r="K25" s="101"/>
      <c r="L25" s="103"/>
      <c r="M25" s="50">
        <f>M18+M24</f>
        <v>0</v>
      </c>
      <c r="N25" s="50">
        <f>N18+N24</f>
        <v>0</v>
      </c>
      <c r="O25" s="50">
        <f>O18+O24</f>
        <v>0</v>
      </c>
      <c r="R25" s="3"/>
      <c r="S25" s="3"/>
    </row>
    <row r="26" spans="1:22" ht="15" customHeight="1" thickBot="1">
      <c r="A26" s="217" t="s">
        <v>99</v>
      </c>
      <c r="B26" s="171" t="s">
        <v>15</v>
      </c>
      <c r="C26" s="172"/>
      <c r="D26" s="172"/>
      <c r="E26" s="172"/>
      <c r="F26" s="218"/>
      <c r="G26" s="39" t="s">
        <v>20</v>
      </c>
      <c r="H26" s="65">
        <v>482.18099999999998</v>
      </c>
      <c r="I26" s="66"/>
      <c r="J26" s="67" t="s">
        <v>12</v>
      </c>
      <c r="K26" s="66"/>
      <c r="L26" s="154">
        <v>0</v>
      </c>
      <c r="M26" s="33">
        <f>ROUND(L26*H26,2)</f>
        <v>0</v>
      </c>
      <c r="N26" s="33">
        <f>O26-M26</f>
        <v>0</v>
      </c>
      <c r="O26" s="33">
        <f>ROUND(M26*1.23,2)</f>
        <v>0</v>
      </c>
      <c r="R26" s="3"/>
      <c r="S26" s="3"/>
      <c r="U26" s="3"/>
      <c r="V26" s="3"/>
    </row>
    <row r="27" spans="1:22" ht="15.75" thickBot="1">
      <c r="A27" s="217"/>
      <c r="B27" s="195" t="s">
        <v>78</v>
      </c>
      <c r="C27" s="195"/>
      <c r="D27" s="195"/>
      <c r="E27" s="195"/>
      <c r="F27" s="195"/>
      <c r="G27" s="25"/>
      <c r="H27" s="68"/>
      <c r="I27" s="69"/>
      <c r="J27" s="70"/>
      <c r="K27" s="71"/>
      <c r="L27" s="155"/>
      <c r="M27" s="50">
        <f>SUM(M26:M26)</f>
        <v>0</v>
      </c>
      <c r="N27" s="50">
        <f>SUM(N26:N26)</f>
        <v>0</v>
      </c>
      <c r="O27" s="50">
        <f>SUM(O26:O26)</f>
        <v>0</v>
      </c>
      <c r="R27" s="3"/>
      <c r="S27" s="3"/>
      <c r="U27" s="3"/>
      <c r="V27" s="3"/>
    </row>
    <row r="28" spans="1:22">
      <c r="A28" s="217"/>
      <c r="B28" s="203" t="s">
        <v>27</v>
      </c>
      <c r="C28" s="204"/>
      <c r="D28" s="204"/>
      <c r="E28" s="204"/>
      <c r="F28" s="205"/>
      <c r="G28" s="206" t="s">
        <v>20</v>
      </c>
      <c r="H28" s="72">
        <f>H26</f>
        <v>482.18099999999998</v>
      </c>
      <c r="I28" s="73"/>
      <c r="J28" s="74" t="s">
        <v>12</v>
      </c>
      <c r="K28" s="75"/>
      <c r="L28" s="144">
        <v>0</v>
      </c>
      <c r="M28" s="33">
        <f>ROUND(L28*H28,2)</f>
        <v>0</v>
      </c>
      <c r="N28" s="33">
        <f>O28-M28</f>
        <v>0</v>
      </c>
      <c r="O28" s="33">
        <f>ROUND(M28*1.23,2)</f>
        <v>0</v>
      </c>
      <c r="R28" s="3"/>
      <c r="S28" s="3"/>
      <c r="U28" s="3"/>
      <c r="V28" s="3"/>
    </row>
    <row r="29" spans="1:22">
      <c r="A29" s="217"/>
      <c r="B29" s="208" t="s">
        <v>28</v>
      </c>
      <c r="C29" s="208"/>
      <c r="D29" s="208"/>
      <c r="E29" s="208"/>
      <c r="F29" s="208"/>
      <c r="G29" s="207"/>
      <c r="H29" s="76">
        <v>0.35499999999999998</v>
      </c>
      <c r="I29" s="77" t="s">
        <v>32</v>
      </c>
      <c r="J29" s="78">
        <v>14</v>
      </c>
      <c r="K29" s="79" t="s">
        <v>31</v>
      </c>
      <c r="L29" s="153">
        <v>0</v>
      </c>
      <c r="M29" s="80">
        <f>ROUND(L29*H29*J29,2)</f>
        <v>0</v>
      </c>
      <c r="N29" s="80">
        <f>O29-M29</f>
        <v>0</v>
      </c>
      <c r="O29" s="80">
        <f>ROUND(M29*1.23,2)</f>
        <v>0</v>
      </c>
      <c r="R29" s="3"/>
      <c r="S29" s="3"/>
      <c r="U29" s="3"/>
      <c r="V29" s="3"/>
    </row>
    <row r="30" spans="1:22">
      <c r="A30" s="217"/>
      <c r="B30" s="196" t="s">
        <v>29</v>
      </c>
      <c r="C30" s="196"/>
      <c r="D30" s="196"/>
      <c r="E30" s="196"/>
      <c r="F30" s="196"/>
      <c r="G30" s="207"/>
      <c r="H30" s="76">
        <v>0.35499999999999998</v>
      </c>
      <c r="I30" s="73" t="s">
        <v>32</v>
      </c>
      <c r="J30" s="81">
        <v>14</v>
      </c>
      <c r="K30" s="82" t="s">
        <v>31</v>
      </c>
      <c r="L30" s="153">
        <v>0</v>
      </c>
      <c r="M30" s="80">
        <f>ROUND(L30*H30*J30,2)</f>
        <v>0</v>
      </c>
      <c r="N30" s="80">
        <f>O30-M30</f>
        <v>0</v>
      </c>
      <c r="O30" s="80">
        <f>ROUND(M30*1.23,2)</f>
        <v>0</v>
      </c>
      <c r="R30" s="3"/>
      <c r="S30" s="3"/>
      <c r="U30" s="3"/>
      <c r="V30" s="3"/>
    </row>
    <row r="31" spans="1:22">
      <c r="A31" s="217"/>
      <c r="B31" s="197" t="s">
        <v>30</v>
      </c>
      <c r="C31" s="196"/>
      <c r="D31" s="196"/>
      <c r="E31" s="196"/>
      <c r="F31" s="196"/>
      <c r="G31" s="207"/>
      <c r="H31" s="72">
        <f>H26</f>
        <v>482.18099999999998</v>
      </c>
      <c r="I31" s="83"/>
      <c r="J31" s="84" t="s">
        <v>12</v>
      </c>
      <c r="K31" s="85"/>
      <c r="L31" s="153">
        <v>0</v>
      </c>
      <c r="M31" s="80">
        <f>ROUND(L31*H31,2)</f>
        <v>0</v>
      </c>
      <c r="N31" s="80">
        <f>O31-M31</f>
        <v>0</v>
      </c>
      <c r="O31" s="80">
        <f>ROUND(M31*1.23,2)</f>
        <v>0</v>
      </c>
      <c r="R31" s="3"/>
      <c r="S31" s="3"/>
      <c r="V31" s="3"/>
    </row>
    <row r="32" spans="1:22" ht="15.75" thickBot="1">
      <c r="A32" s="217"/>
      <c r="B32" s="86" t="s">
        <v>75</v>
      </c>
      <c r="C32" s="87"/>
      <c r="D32" s="87"/>
      <c r="E32" s="87"/>
      <c r="F32" s="88"/>
      <c r="G32" s="207"/>
      <c r="H32" s="89">
        <v>5</v>
      </c>
      <c r="I32" s="73" t="s">
        <v>32</v>
      </c>
      <c r="J32" s="81">
        <v>14</v>
      </c>
      <c r="K32" s="90" t="s">
        <v>31</v>
      </c>
      <c r="L32" s="152">
        <v>0</v>
      </c>
      <c r="M32" s="37">
        <f>ROUND(L32*H32*J32,2)</f>
        <v>0</v>
      </c>
      <c r="N32" s="91">
        <f>O32-M32</f>
        <v>0</v>
      </c>
      <c r="O32" s="91">
        <f>ROUND(M32*1.23,2)</f>
        <v>0</v>
      </c>
      <c r="R32" s="3"/>
      <c r="S32" s="3"/>
    </row>
    <row r="33" spans="1:19" ht="15.75" thickBot="1">
      <c r="A33" s="217"/>
      <c r="B33" s="191" t="s">
        <v>76</v>
      </c>
      <c r="C33" s="195"/>
      <c r="D33" s="195"/>
      <c r="E33" s="195"/>
      <c r="F33" s="198"/>
      <c r="G33" s="92"/>
      <c r="H33" s="93" t="s">
        <v>8</v>
      </c>
      <c r="I33" s="94"/>
      <c r="J33" s="95"/>
      <c r="K33" s="96"/>
      <c r="L33" s="97"/>
      <c r="M33" s="98">
        <f>SUM(M28:M32)</f>
        <v>0</v>
      </c>
      <c r="N33" s="98">
        <f>SUM(N28:N32)</f>
        <v>0</v>
      </c>
      <c r="O33" s="98">
        <f>SUM(O28:O32)</f>
        <v>0</v>
      </c>
      <c r="R33" s="3"/>
      <c r="S33" s="3"/>
    </row>
    <row r="34" spans="1:19" ht="15" customHeight="1" thickBot="1">
      <c r="A34" s="176"/>
      <c r="B34" s="191" t="s">
        <v>7</v>
      </c>
      <c r="C34" s="192"/>
      <c r="D34" s="192"/>
      <c r="E34" s="192"/>
      <c r="F34" s="193"/>
      <c r="G34" s="99"/>
      <c r="H34" s="100"/>
      <c r="I34" s="101"/>
      <c r="J34" s="102"/>
      <c r="K34" s="101"/>
      <c r="L34" s="103"/>
      <c r="M34" s="50">
        <f>M27+M33</f>
        <v>0</v>
      </c>
      <c r="N34" s="50">
        <f>N27+N33</f>
        <v>0</v>
      </c>
      <c r="O34" s="50">
        <f>O27+O33</f>
        <v>0</v>
      </c>
      <c r="R34" s="3"/>
      <c r="S34" s="3"/>
    </row>
    <row r="35" spans="1:19" ht="15" customHeight="1">
      <c r="A35" s="51"/>
      <c r="B35" s="52"/>
      <c r="C35" s="53"/>
      <c r="D35" s="53"/>
      <c r="E35" s="53"/>
      <c r="F35" s="53"/>
      <c r="G35" s="54"/>
      <c r="H35" s="55"/>
      <c r="I35" s="55"/>
      <c r="J35" s="104"/>
      <c r="K35" s="104"/>
      <c r="L35" s="55"/>
      <c r="M35" s="56"/>
      <c r="N35" s="56"/>
      <c r="O35" s="56"/>
      <c r="R35" s="3"/>
      <c r="S35" s="3"/>
    </row>
    <row r="36" spans="1:19" ht="15.75" thickBot="1">
      <c r="A36" s="17"/>
      <c r="B36" s="17"/>
      <c r="C36" s="17"/>
      <c r="D36" s="17"/>
      <c r="E36" s="17"/>
      <c r="F36" s="17"/>
      <c r="G36" s="17"/>
      <c r="H36" s="17"/>
      <c r="I36" s="63"/>
      <c r="J36" s="64"/>
      <c r="K36" s="64"/>
      <c r="L36" s="194" t="s">
        <v>19</v>
      </c>
      <c r="M36" s="194"/>
      <c r="N36" s="194"/>
      <c r="O36" s="194"/>
      <c r="R36" s="3"/>
      <c r="S36" s="3"/>
    </row>
    <row r="37" spans="1:19" s="12" customFormat="1" ht="26.25" thickBot="1">
      <c r="A37" s="105"/>
      <c r="B37" s="105"/>
      <c r="C37" s="105"/>
      <c r="D37" s="105"/>
      <c r="E37" s="105"/>
      <c r="F37" s="105"/>
      <c r="G37" s="105"/>
      <c r="H37" s="132"/>
      <c r="I37" s="105"/>
      <c r="J37" s="105"/>
      <c r="K37" s="199"/>
      <c r="L37" s="200"/>
      <c r="M37" s="106" t="s">
        <v>9</v>
      </c>
      <c r="N37" s="106" t="s">
        <v>10</v>
      </c>
      <c r="O37" s="106" t="s">
        <v>45</v>
      </c>
    </row>
    <row r="38" spans="1:19" ht="15.75" customHeight="1" thickBot="1">
      <c r="A38" s="17"/>
      <c r="B38" s="17"/>
      <c r="C38" s="17"/>
      <c r="D38" s="17"/>
      <c r="E38" s="17"/>
      <c r="F38" s="17"/>
      <c r="G38" s="17"/>
      <c r="H38" s="17"/>
      <c r="I38" s="63"/>
      <c r="J38" s="64"/>
      <c r="K38" s="201" t="s">
        <v>14</v>
      </c>
      <c r="L38" s="202"/>
      <c r="M38" s="123">
        <f>M25</f>
        <v>0</v>
      </c>
      <c r="N38" s="123">
        <f>N25</f>
        <v>0</v>
      </c>
      <c r="O38" s="123">
        <f>O25</f>
        <v>0</v>
      </c>
    </row>
    <row r="39" spans="1:19" ht="15.75" customHeight="1" thickBot="1">
      <c r="A39" s="17"/>
      <c r="B39" s="17"/>
      <c r="C39" s="17"/>
      <c r="D39" s="17"/>
      <c r="E39" s="17"/>
      <c r="F39" s="17"/>
      <c r="G39" s="17"/>
      <c r="H39" s="17"/>
      <c r="I39" s="63"/>
      <c r="J39" s="64"/>
      <c r="K39" s="201" t="s">
        <v>65</v>
      </c>
      <c r="L39" s="202"/>
      <c r="M39" s="124">
        <f>M34</f>
        <v>0</v>
      </c>
      <c r="N39" s="124">
        <f>N34</f>
        <v>0</v>
      </c>
      <c r="O39" s="124">
        <f>O34</f>
        <v>0</v>
      </c>
    </row>
    <row r="40" spans="1:19" ht="15.75" thickBot="1">
      <c r="A40" s="17"/>
      <c r="B40" s="17"/>
      <c r="C40" s="17"/>
      <c r="D40" s="17"/>
      <c r="E40" s="17"/>
      <c r="F40" s="17"/>
      <c r="G40" s="17"/>
      <c r="H40" s="17"/>
      <c r="I40" s="63"/>
      <c r="J40" s="64"/>
      <c r="K40" s="209" t="s">
        <v>11</v>
      </c>
      <c r="L40" s="210"/>
      <c r="M40" s="108">
        <f>SUM(M38:M39)</f>
        <v>0</v>
      </c>
      <c r="N40" s="108">
        <f>SUM(N38:N39)</f>
        <v>0</v>
      </c>
      <c r="O40" s="108">
        <f>SUM(O38:O39)</f>
        <v>0</v>
      </c>
    </row>
    <row r="41" spans="1:19" s="4" customFormat="1" ht="15" customHeight="1">
      <c r="A41" s="51"/>
      <c r="B41" s="52"/>
      <c r="C41" s="53"/>
      <c r="D41" s="53"/>
      <c r="E41" s="53"/>
      <c r="F41" s="53"/>
      <c r="G41" s="54"/>
      <c r="H41" s="55"/>
      <c r="I41" s="55"/>
      <c r="J41" s="55"/>
      <c r="K41" s="56"/>
      <c r="L41" s="56"/>
      <c r="M41" s="56"/>
      <c r="N41" s="53"/>
      <c r="O41" s="53"/>
      <c r="P41" s="7"/>
      <c r="Q41" s="7"/>
    </row>
    <row r="42" spans="1:19" s="4" customFormat="1" ht="15" customHeight="1">
      <c r="A42" s="51"/>
      <c r="B42" s="52"/>
      <c r="C42" s="53"/>
      <c r="D42" s="53"/>
      <c r="E42" s="53"/>
      <c r="F42" s="53"/>
      <c r="G42" s="54"/>
      <c r="H42" s="55"/>
      <c r="I42" s="55"/>
      <c r="J42" s="55"/>
      <c r="K42" s="56"/>
      <c r="L42" s="56"/>
      <c r="M42" s="56"/>
      <c r="N42" s="53"/>
      <c r="O42" s="53"/>
      <c r="P42" s="7"/>
      <c r="Q42" s="7"/>
    </row>
    <row r="43" spans="1:19" s="4" customFormat="1" ht="15" customHeight="1">
      <c r="A43" s="51"/>
      <c r="B43" s="52"/>
      <c r="C43" s="53"/>
      <c r="D43" s="53"/>
      <c r="E43" s="53"/>
      <c r="F43" s="53"/>
      <c r="G43" s="54"/>
      <c r="H43" s="55"/>
      <c r="I43" s="55"/>
      <c r="J43" s="55"/>
      <c r="K43" s="56"/>
      <c r="L43" s="56"/>
      <c r="M43" s="56"/>
      <c r="N43" s="53"/>
      <c r="O43" s="53"/>
      <c r="P43" s="7"/>
      <c r="Q43" s="7"/>
    </row>
    <row r="44" spans="1:19" s="4" customFormat="1" ht="15" customHeight="1">
      <c r="A44" s="51"/>
      <c r="B44" s="52"/>
      <c r="C44" s="53"/>
      <c r="D44" s="53"/>
      <c r="E44" s="53"/>
      <c r="F44" s="53"/>
      <c r="G44" s="54"/>
      <c r="H44" s="55"/>
      <c r="I44" s="55"/>
      <c r="J44" s="55"/>
      <c r="K44" s="56"/>
      <c r="L44" s="56"/>
      <c r="M44" s="56"/>
      <c r="N44" s="53"/>
      <c r="O44" s="53"/>
      <c r="P44" s="7"/>
      <c r="Q44" s="7"/>
    </row>
    <row r="45" spans="1:19" s="4" customFormat="1" ht="15" customHeight="1">
      <c r="A45" s="51"/>
      <c r="B45" s="52"/>
      <c r="C45" s="53"/>
      <c r="D45" s="53"/>
      <c r="E45" s="53"/>
      <c r="F45" s="53"/>
      <c r="G45" s="54"/>
      <c r="H45" s="55"/>
      <c r="I45" s="55"/>
      <c r="J45" s="55"/>
      <c r="K45" s="56"/>
      <c r="L45" s="56"/>
      <c r="M45" s="56"/>
      <c r="N45" s="53"/>
      <c r="O45" s="53"/>
      <c r="P45" s="7"/>
      <c r="Q45" s="7"/>
    </row>
    <row r="46" spans="1:19" s="10" customFormat="1" ht="15" customHeight="1">
      <c r="A46" s="52"/>
      <c r="B46" s="187" t="s">
        <v>41</v>
      </c>
      <c r="C46" s="187"/>
      <c r="D46" s="187"/>
      <c r="E46" s="57"/>
      <c r="F46" s="57"/>
      <c r="G46" s="54"/>
      <c r="H46" s="55"/>
      <c r="I46" s="57"/>
      <c r="J46" s="57"/>
      <c r="K46" s="57"/>
      <c r="L46" s="188" t="s">
        <v>47</v>
      </c>
      <c r="M46" s="188"/>
      <c r="N46" s="188"/>
      <c r="O46" s="20"/>
      <c r="Q46" s="11"/>
    </row>
    <row r="47" spans="1:19" s="8" customFormat="1" ht="15" customHeight="1">
      <c r="A47" s="58"/>
      <c r="B47" s="58"/>
      <c r="C47" s="59" t="s">
        <v>42</v>
      </c>
      <c r="D47" s="60"/>
      <c r="E47" s="60"/>
      <c r="F47" s="60"/>
      <c r="G47" s="61"/>
      <c r="H47" s="62"/>
      <c r="I47" s="60"/>
      <c r="J47" s="60"/>
      <c r="K47" s="60"/>
      <c r="L47" s="62"/>
      <c r="M47" s="59" t="s">
        <v>43</v>
      </c>
      <c r="N47" s="60"/>
      <c r="O47" s="21"/>
      <c r="Q47" s="9"/>
    </row>
    <row r="48" spans="1:19">
      <c r="A48" s="17"/>
      <c r="B48" s="17"/>
      <c r="C48" s="17"/>
      <c r="D48" s="17"/>
      <c r="E48" s="17"/>
      <c r="F48" s="17"/>
      <c r="G48" s="17"/>
      <c r="H48" s="17"/>
      <c r="I48" s="63"/>
      <c r="J48" s="64"/>
      <c r="K48" s="64"/>
      <c r="L48" s="17"/>
      <c r="M48" s="17"/>
      <c r="N48" s="17"/>
      <c r="O48" s="17"/>
    </row>
    <row r="49" spans="1:15">
      <c r="A49" s="17"/>
      <c r="B49" s="17"/>
      <c r="C49" s="17"/>
      <c r="D49" s="17"/>
      <c r="E49" s="17"/>
      <c r="F49" s="17"/>
      <c r="G49" s="17"/>
      <c r="H49" s="17"/>
      <c r="I49" s="63"/>
      <c r="J49" s="64"/>
      <c r="K49" s="64"/>
      <c r="L49" s="17"/>
      <c r="M49" s="17"/>
      <c r="N49" s="17"/>
      <c r="O49" s="17"/>
    </row>
  </sheetData>
  <sheetProtection algorithmName="SHA-512" hashValue="p5AG2mELvhEQDLC/iO2SauUljKkBAnoBCvZrR46Gqh6MNTVQetKQ6/B5zqEEKdYGGSD8p/J0d8pJzc9qTyIMuA==" saltValue="GUBjlMwt07eJJqAvZ/iz1Q==" spinCount="100000" sheet="1" objects="1" scenarios="1"/>
  <mergeCells count="36">
    <mergeCell ref="A17:A25"/>
    <mergeCell ref="B17:F17"/>
    <mergeCell ref="B18:F18"/>
    <mergeCell ref="B19:F19"/>
    <mergeCell ref="G19:G23"/>
    <mergeCell ref="B20:F20"/>
    <mergeCell ref="B21:F21"/>
    <mergeCell ref="B22:F22"/>
    <mergeCell ref="B24:F24"/>
    <mergeCell ref="B25:F25"/>
    <mergeCell ref="B27:F27"/>
    <mergeCell ref="B28:F28"/>
    <mergeCell ref="G28:G32"/>
    <mergeCell ref="B29:F29"/>
    <mergeCell ref="B34:F34"/>
    <mergeCell ref="K39:L39"/>
    <mergeCell ref="K40:L40"/>
    <mergeCell ref="K38:L38"/>
    <mergeCell ref="B46:D46"/>
    <mergeCell ref="L46:N46"/>
    <mergeCell ref="L36:O36"/>
    <mergeCell ref="K37:L37"/>
    <mergeCell ref="B1:D1"/>
    <mergeCell ref="B3:O3"/>
    <mergeCell ref="B30:F30"/>
    <mergeCell ref="B31:F31"/>
    <mergeCell ref="B33:F33"/>
    <mergeCell ref="A12:C12"/>
    <mergeCell ref="D13:K13"/>
    <mergeCell ref="A15:A16"/>
    <mergeCell ref="B15:F16"/>
    <mergeCell ref="G15:G16"/>
    <mergeCell ref="H15:K16"/>
    <mergeCell ref="A6:D11"/>
    <mergeCell ref="A26:A34"/>
    <mergeCell ref="B26:F26"/>
  </mergeCells>
  <pageMargins left="0.7" right="0.7" top="0.75" bottom="0.75" header="0.3" footer="0.3"/>
  <pageSetup paperSize="9" scale="57" fitToHeight="0" orientation="portrait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Zakresy nazwane</vt:lpstr>
      </vt:variant>
      <vt:variant>
        <vt:i4>24</vt:i4>
      </vt:variant>
    </vt:vector>
  </HeadingPairs>
  <TitlesOfParts>
    <vt:vector size="49" baseType="lpstr">
      <vt:lpstr>Części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'18'!Obszar_wydruku</vt:lpstr>
      <vt:lpstr>'19'!Obszar_wydruku</vt:lpstr>
      <vt:lpstr>'2'!Obszar_wydruku</vt:lpstr>
      <vt:lpstr>'20'!Obszar_wydruku</vt:lpstr>
      <vt:lpstr>'21'!Obszar_wydruku</vt:lpstr>
      <vt:lpstr>'22'!Obszar_wydruku</vt:lpstr>
      <vt:lpstr>'23'!Obszar_wydruku</vt:lpstr>
      <vt:lpstr>'24'!Obszar_wydruku</vt:lpstr>
      <vt:lpstr>'3'!Obszar_wydruku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Borys Maksymiuk</dc:creator>
  <cp:lastModifiedBy>Sławomir Kowalczyk</cp:lastModifiedBy>
  <cp:lastPrinted>2018-09-10T21:50:37Z</cp:lastPrinted>
  <dcterms:created xsi:type="dcterms:W3CDTF">2010-03-16T12:38:13Z</dcterms:created>
  <dcterms:modified xsi:type="dcterms:W3CDTF">2018-09-11T06:33:09Z</dcterms:modified>
</cp:coreProperties>
</file>